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60" windowWidth="19170" windowHeight="3975" activeTab="0"/>
  </bookViews>
  <sheets>
    <sheet name="Mapa" sheetId="1" r:id="rId1"/>
    <sheet name="PAG1" sheetId="2" r:id="rId2"/>
    <sheet name="PAG2" sheetId="3" r:id="rId3"/>
    <sheet name="PAG3" sheetId="4" r:id="rId4"/>
    <sheet name="PAG4" sheetId="5" r:id="rId5"/>
    <sheet name="PAG5" sheetId="6" r:id="rId6"/>
    <sheet name="PAG6" sheetId="7" r:id="rId7"/>
    <sheet name="PAG7" sheetId="8" r:id="rId8"/>
    <sheet name="PAG8" sheetId="9" r:id="rId9"/>
    <sheet name="PAG10" sheetId="10" r:id="rId10"/>
    <sheet name="PAG10_2" sheetId="11" r:id="rId11"/>
    <sheet name="PAG11" sheetId="12" r:id="rId12"/>
    <sheet name="PAG12" sheetId="13" r:id="rId13"/>
    <sheet name="PAG13" sheetId="14" r:id="rId14"/>
  </sheets>
  <externalReferences>
    <externalReference r:id="rId17"/>
  </externalReferences>
  <definedNames>
    <definedName name="_E1" localSheetId="12">#REF!</definedName>
    <definedName name="_E1" localSheetId="4">#REF!</definedName>
    <definedName name="_E1">#REF!</definedName>
    <definedName name="_xlnm.Print_Area" localSheetId="0">'Mapa'!$A$1:$K$45</definedName>
    <definedName name="_xlnm.Print_Area" localSheetId="1">'PAG1'!$A$1:$G$58</definedName>
    <definedName name="_xlnm.Print_Area" localSheetId="9">'PAG10'!$A$1:$I$52</definedName>
    <definedName name="_xlnm.Print_Area" localSheetId="10">'PAG10_2'!$A$1:$J$47</definedName>
    <definedName name="_xlnm.Print_Area" localSheetId="11">'PAG11'!$A$1:$G$54</definedName>
    <definedName name="_xlnm.Print_Area" localSheetId="12">'PAG12'!$A$1:$H$68</definedName>
    <definedName name="_xlnm.Print_Area" localSheetId="13">'PAG13'!$A$1:$I$39</definedName>
    <definedName name="_xlnm.Print_Area" localSheetId="2">'PAG2'!$A$1:$G$64</definedName>
    <definedName name="_xlnm.Print_Area" localSheetId="4">'PAG4'!$A$1:$L$61</definedName>
    <definedName name="_xlnm.Print_Area" localSheetId="5">'PAG5'!$A$1:$K$55</definedName>
    <definedName name="_xlnm.Print_Area" localSheetId="6">'PAG6'!$A$1:$K$60</definedName>
    <definedName name="_xlnm.Print_Area" localSheetId="7">'PAG7'!$A$1:$K$47</definedName>
    <definedName name="_xlnm.Print_Area" localSheetId="8">'PAG8'!$A$1:$L$30</definedName>
    <definedName name="_xlnm.Print_Titles" localSheetId="9">'PAG10'!$1:$3</definedName>
    <definedName name="_xlnm.Print_Titles" localSheetId="10">'PAG10_2'!$1:$3</definedName>
    <definedName name="_xlnm.Print_Titles" localSheetId="11">'PAG11'!$1:$3</definedName>
    <definedName name="_xlnm.Print_Titles" localSheetId="12">'PAG12'!$1:$3</definedName>
    <definedName name="_xlnm.Print_Titles" localSheetId="13">'PAG13'!$1:$3</definedName>
    <definedName name="_xlnm.Print_Titles" localSheetId="2">'PAG2'!$1:$3</definedName>
    <definedName name="_xlnm.Print_Titles" localSheetId="4">'PAG4'!$1:$3</definedName>
  </definedNames>
  <calcPr fullCalcOnLoad="1" refMode="R1C1"/>
</workbook>
</file>

<file path=xl/sharedStrings.xml><?xml version="1.0" encoding="utf-8"?>
<sst xmlns="http://schemas.openxmlformats.org/spreadsheetml/2006/main" count="938" uniqueCount="685">
  <si>
    <t>Usos del suelo</t>
  </si>
  <si>
    <t>Hectáreas</t>
  </si>
  <si>
    <t>%</t>
  </si>
  <si>
    <t>Usos</t>
  </si>
  <si>
    <t>Viviendas</t>
  </si>
  <si>
    <t>Total</t>
  </si>
  <si>
    <t>Principales</t>
  </si>
  <si>
    <t>Convencionales</t>
  </si>
  <si>
    <t>Alojamientos</t>
  </si>
  <si>
    <t>No principales</t>
  </si>
  <si>
    <t>Secundarias</t>
  </si>
  <si>
    <t>Vacías</t>
  </si>
  <si>
    <t>Otro tipo</t>
  </si>
  <si>
    <t>Familiares</t>
  </si>
  <si>
    <t>Colectivas</t>
  </si>
  <si>
    <t>Viviendas familiares principales según regimen de tenencia</t>
  </si>
  <si>
    <t>Régimen</t>
  </si>
  <si>
    <t>En propiedad</t>
  </si>
  <si>
    <t>En alquiler</t>
  </si>
  <si>
    <t>Otra forma</t>
  </si>
  <si>
    <t>Segunda residencia</t>
  </si>
  <si>
    <t>Población</t>
  </si>
  <si>
    <t>Grupo de edad (años)</t>
  </si>
  <si>
    <t>Número de habitantes</t>
  </si>
  <si>
    <t> Varones</t>
  </si>
  <si>
    <t>Mujeres</t>
  </si>
  <si>
    <t> Mujeres</t>
  </si>
  <si>
    <t xml:space="preserve">    0-4</t>
  </si>
  <si>
    <t xml:space="preserve">    05-09</t>
  </si>
  <si>
    <t>00-04</t>
  </si>
  <si>
    <t xml:space="preserve">    10-14 </t>
  </si>
  <si>
    <t>05-09</t>
  </si>
  <si>
    <t xml:space="preserve">    15-19</t>
  </si>
  <si>
    <t xml:space="preserve">10-14 </t>
  </si>
  <si>
    <t xml:space="preserve">    20-24</t>
  </si>
  <si>
    <t>15-19</t>
  </si>
  <si>
    <t xml:space="preserve">    25-29</t>
  </si>
  <si>
    <t>20-24</t>
  </si>
  <si>
    <t xml:space="preserve">    30-34</t>
  </si>
  <si>
    <t>25-29</t>
  </si>
  <si>
    <t xml:space="preserve">    35-39</t>
  </si>
  <si>
    <t>30-34</t>
  </si>
  <si>
    <t xml:space="preserve">    40-44</t>
  </si>
  <si>
    <t>35-39</t>
  </si>
  <si>
    <t xml:space="preserve">    45-49</t>
  </si>
  <si>
    <t>40-44</t>
  </si>
  <si>
    <t xml:space="preserve">    50-54</t>
  </si>
  <si>
    <t>45-49</t>
  </si>
  <si>
    <t xml:space="preserve">    55-59</t>
  </si>
  <si>
    <t>50-54</t>
  </si>
  <si>
    <t xml:space="preserve">    60-64</t>
  </si>
  <si>
    <t>55-59</t>
  </si>
  <si>
    <t xml:space="preserve">    65-69</t>
  </si>
  <si>
    <t>60-64</t>
  </si>
  <si>
    <t xml:space="preserve">    70-74</t>
  </si>
  <si>
    <t>65-69</t>
  </si>
  <si>
    <t xml:space="preserve">    75-79</t>
  </si>
  <si>
    <t>70-74</t>
  </si>
  <si>
    <t xml:space="preserve">    80-84</t>
  </si>
  <si>
    <t>75-79</t>
  </si>
  <si>
    <t xml:space="preserve">    85-89</t>
  </si>
  <si>
    <t>80-84</t>
  </si>
  <si>
    <t xml:space="preserve">    90 y más</t>
  </si>
  <si>
    <t>85-89</t>
  </si>
  <si>
    <t>90 y más</t>
  </si>
  <si>
    <t>Extranjeros según nacionalidad.</t>
  </si>
  <si>
    <t>Extranjeros</t>
  </si>
  <si>
    <t>Europa</t>
  </si>
  <si>
    <t>Resto de Europa</t>
  </si>
  <si>
    <t>América</t>
  </si>
  <si>
    <t>América del Norte</t>
  </si>
  <si>
    <t>Africa</t>
  </si>
  <si>
    <t>Magreb</t>
  </si>
  <si>
    <t>Resto de África</t>
  </si>
  <si>
    <t>Asia</t>
  </si>
  <si>
    <t>Oceanía</t>
  </si>
  <si>
    <t>Apátridas, no consta</t>
  </si>
  <si>
    <t>Construcción</t>
  </si>
  <si>
    <t>Servicios</t>
  </si>
  <si>
    <t>Aragón</t>
  </si>
  <si>
    <t>Hogares</t>
  </si>
  <si>
    <t>Un adulto</t>
  </si>
  <si>
    <t>Una mujer de 16 a 64 años</t>
  </si>
  <si>
    <t>Un hombre de 16 a 64 años</t>
  </si>
  <si>
    <t>Una mujer de 65 o más años</t>
  </si>
  <si>
    <t>Un hombre de 65 o más años</t>
  </si>
  <si>
    <t>Una mujer adulta con uno o más menores</t>
  </si>
  <si>
    <t>Un hombre adulto con  uno o más menores</t>
  </si>
  <si>
    <t>Dos adultos</t>
  </si>
  <si>
    <t>Dos adultos de 16 a 64 años, sin menores</t>
  </si>
  <si>
    <t>Dos adultos y un menor</t>
  </si>
  <si>
    <t>Dos adultos y dos menores</t>
  </si>
  <si>
    <t>Dos adultos y tres o más menores</t>
  </si>
  <si>
    <t>Tres adultos</t>
  </si>
  <si>
    <t>Otro hogar de tres adultos, con o sin menores</t>
  </si>
  <si>
    <t>Cuatro adultos</t>
  </si>
  <si>
    <t>Otro hogar de cuatro adultos, con o sin menores</t>
  </si>
  <si>
    <t>Cinco o más adultos</t>
  </si>
  <si>
    <t>Cinco o más adultos, con o sin menores</t>
  </si>
  <si>
    <t>Uno al menos de 65 años o más, sin menores</t>
  </si>
  <si>
    <t>Dos adultos de 35 años o más, 
dos de 16 a 34 años y dos o más menores</t>
  </si>
  <si>
    <t>Dos adultos de 35 años o más,
dos de 16 a 34 años, sin menores</t>
  </si>
  <si>
    <t>Dos adultos de 35 años o más,
dos de 16 a 34 años y un menor</t>
  </si>
  <si>
    <t>Dos adultos de 35 años o más, 
uno de 16 a 34 años, sin menores</t>
  </si>
  <si>
    <t>Dos adultos de 35 años o más, 
uno de 16 a 34 años y un menor</t>
  </si>
  <si>
    <t>Dos adultos de 35 años o más, 
uno de 16 a 34 y dos o más menores</t>
  </si>
  <si>
    <t>Industria</t>
  </si>
  <si>
    <t>Agricultura</t>
  </si>
  <si>
    <t>Estructura de población</t>
  </si>
  <si>
    <t>Indicadores demográficos</t>
  </si>
  <si>
    <t>Evolución de la población</t>
  </si>
  <si>
    <t>Año</t>
  </si>
  <si>
    <t>Edad media</t>
  </si>
  <si>
    <t>Feminidad</t>
  </si>
  <si>
    <t>Nacionalidades más frecuentes</t>
  </si>
  <si>
    <t>(Pob. Total mujeres / Pob. Total hombres) x 100</t>
  </si>
  <si>
    <t>(Pob. Extranjera / Pob. Total) x 100</t>
  </si>
  <si>
    <t>Hombres</t>
  </si>
  <si>
    <t>Descripción</t>
  </si>
  <si>
    <t>Afiliados</t>
  </si>
  <si>
    <t>Paro registrado</t>
  </si>
  <si>
    <t>Unidad: media anual</t>
  </si>
  <si>
    <t>Evolución del paro registrado medio anual</t>
  </si>
  <si>
    <t>Evolución paro</t>
  </si>
  <si>
    <t>Pirámide paro registrado</t>
  </si>
  <si>
    <t>Etiqueta</t>
  </si>
  <si>
    <t>&gt;44 años</t>
  </si>
  <si>
    <t>30-44 años</t>
  </si>
  <si>
    <t>&lt;30 años</t>
  </si>
  <si>
    <t>Número de explotaciones</t>
  </si>
  <si>
    <t>Nº explotaciones sin tierras</t>
  </si>
  <si>
    <t>Nº explotaciones de menos de 5 has</t>
  </si>
  <si>
    <t>Nº explotaciones de 50 has o más</t>
  </si>
  <si>
    <t>Nº de unidades ganaderas</t>
  </si>
  <si>
    <t>Nº de cabezas de ganado Bovino</t>
  </si>
  <si>
    <t>Nº de cabezas de ganado Ovino</t>
  </si>
  <si>
    <t>Nº de cabezas de ganado Caprino</t>
  </si>
  <si>
    <t>Nº de cabezas de ganado Porcino</t>
  </si>
  <si>
    <t>Nº de cabezas de ganado Equino</t>
  </si>
  <si>
    <t>Unidades de trabajo</t>
  </si>
  <si>
    <t>Unidades de trabajo que son mano de obra familiar</t>
  </si>
  <si>
    <t>Oferta turística</t>
  </si>
  <si>
    <t>Establecimientos</t>
  </si>
  <si>
    <t>Hoteles, hostales y similares</t>
  </si>
  <si>
    <t>Plazas</t>
  </si>
  <si>
    <t>Viviendas de turismo rural</t>
  </si>
  <si>
    <t>Apartamentos turísticos</t>
  </si>
  <si>
    <t>Número</t>
  </si>
  <si>
    <t>Total oficinas</t>
  </si>
  <si>
    <t>Bancos</t>
  </si>
  <si>
    <t>Cajas de ahorro</t>
  </si>
  <si>
    <t>Cooperativa de crédito</t>
  </si>
  <si>
    <t>Ratios</t>
  </si>
  <si>
    <t>Habitantes por oficina</t>
  </si>
  <si>
    <r>
      <t>Oficinas por km</t>
    </r>
    <r>
      <rPr>
        <vertAlign val="superscript"/>
        <sz val="8"/>
        <rFont val="Arial"/>
        <family val="2"/>
      </rPr>
      <t>2</t>
    </r>
  </si>
  <si>
    <t>Nº explotaciones de 5 a 50 has.</t>
  </si>
  <si>
    <t>Secano</t>
  </si>
  <si>
    <t>Regadío</t>
  </si>
  <si>
    <t>Participación</t>
  </si>
  <si>
    <t>Votos</t>
  </si>
  <si>
    <t>Electores</t>
  </si>
  <si>
    <t>Votantes</t>
  </si>
  <si>
    <t>Abstenciones</t>
  </si>
  <si>
    <t>Votos blancos</t>
  </si>
  <si>
    <t>Votos nulos</t>
  </si>
  <si>
    <t>Candidaturas</t>
  </si>
  <si>
    <t>PSOE</t>
  </si>
  <si>
    <t>CHA</t>
  </si>
  <si>
    <t>PP</t>
  </si>
  <si>
    <t>PAR</t>
  </si>
  <si>
    <t>IU</t>
  </si>
  <si>
    <t>Fuente: Censo de población y viviendas, 2001. INE-IAEST.</t>
  </si>
  <si>
    <t>Fuente: CORINE, Land cover 2000. Instituto Geográfico Nacional.</t>
  </si>
  <si>
    <t>Viviendas convencionales según superficie útil</t>
  </si>
  <si>
    <r>
      <t>Superficie (m</t>
    </r>
    <r>
      <rPr>
        <vertAlign val="superscript"/>
        <sz val="8"/>
        <rFont val="Arial"/>
        <family val="2"/>
      </rPr>
      <t>2</t>
    </r>
    <r>
      <rPr>
        <sz val="8"/>
        <rFont val="Arial"/>
        <family val="2"/>
      </rPr>
      <t>)</t>
    </r>
  </si>
  <si>
    <r>
      <t>Hasta 45 m</t>
    </r>
    <r>
      <rPr>
        <vertAlign val="superscript"/>
        <sz val="8"/>
        <rFont val="Arial"/>
        <family val="2"/>
      </rPr>
      <t>2</t>
    </r>
  </si>
  <si>
    <r>
      <t>46-60 m</t>
    </r>
    <r>
      <rPr>
        <vertAlign val="superscript"/>
        <sz val="8"/>
        <rFont val="Arial"/>
        <family val="2"/>
      </rPr>
      <t>2</t>
    </r>
  </si>
  <si>
    <r>
      <t>61-75 m</t>
    </r>
    <r>
      <rPr>
        <vertAlign val="superscript"/>
        <sz val="8"/>
        <rFont val="Arial"/>
        <family val="2"/>
      </rPr>
      <t>2</t>
    </r>
  </si>
  <si>
    <r>
      <t>76-90 m</t>
    </r>
    <r>
      <rPr>
        <vertAlign val="superscript"/>
        <sz val="8"/>
        <rFont val="Arial"/>
        <family val="2"/>
      </rPr>
      <t>2</t>
    </r>
  </si>
  <si>
    <r>
      <t>91-105 m</t>
    </r>
    <r>
      <rPr>
        <vertAlign val="superscript"/>
        <sz val="8"/>
        <rFont val="Arial"/>
        <family val="2"/>
      </rPr>
      <t>2</t>
    </r>
  </si>
  <si>
    <r>
      <t>106-120 m</t>
    </r>
    <r>
      <rPr>
        <vertAlign val="superscript"/>
        <sz val="8"/>
        <rFont val="Arial"/>
        <family val="2"/>
      </rPr>
      <t>2</t>
    </r>
  </si>
  <si>
    <r>
      <t>121-150 m</t>
    </r>
    <r>
      <rPr>
        <vertAlign val="superscript"/>
        <sz val="8"/>
        <rFont val="Arial"/>
        <family val="2"/>
      </rPr>
      <t>2</t>
    </r>
  </si>
  <si>
    <r>
      <t>Más de 150 m</t>
    </r>
    <r>
      <rPr>
        <vertAlign val="superscript"/>
        <sz val="8"/>
        <rFont val="Arial"/>
        <family val="2"/>
      </rPr>
      <t>2</t>
    </r>
  </si>
  <si>
    <t>Viviendas según tipo</t>
  </si>
  <si>
    <t>Superficies catastrales</t>
  </si>
  <si>
    <t>Parcelas urbanas</t>
  </si>
  <si>
    <t>Tipo</t>
  </si>
  <si>
    <t>Solares</t>
  </si>
  <si>
    <t>Suelo urbano</t>
  </si>
  <si>
    <t>Valor</t>
  </si>
  <si>
    <t>Parcelas edificadas</t>
  </si>
  <si>
    <t>Suelo rústico</t>
  </si>
  <si>
    <t>Número de parcelas</t>
  </si>
  <si>
    <t>Número de subparcelas</t>
  </si>
  <si>
    <t>Superficie total (hectáreas)</t>
  </si>
  <si>
    <t>Valor catastral (miles de euros)</t>
  </si>
  <si>
    <t>Número de recibos</t>
  </si>
  <si>
    <t>Cuota íntegra (euros)</t>
  </si>
  <si>
    <t>Cuota líquida (euros)</t>
  </si>
  <si>
    <t>Movimiento natural de la población</t>
  </si>
  <si>
    <t>Evolución</t>
  </si>
  <si>
    <t>Nacimientos</t>
  </si>
  <si>
    <t>Defunciones</t>
  </si>
  <si>
    <t>Crecimiento vegetativo</t>
  </si>
  <si>
    <t>Matrimonios</t>
  </si>
  <si>
    <t>Inmigraciones</t>
  </si>
  <si>
    <t>Emigraciones</t>
  </si>
  <si>
    <t>Saldo migratorio</t>
  </si>
  <si>
    <t>Tasas</t>
  </si>
  <si>
    <t>Promedios quinquenales</t>
  </si>
  <si>
    <t>Tasa bruta de natalidad (‰)</t>
  </si>
  <si>
    <t>Tasa bruta de mortalidad (‰)</t>
  </si>
  <si>
    <t>Tasa bruta de nupcialidad (‰)</t>
  </si>
  <si>
    <t>Mercado de trabajo</t>
  </si>
  <si>
    <t>Sin clasificar</t>
  </si>
  <si>
    <t>Vehículos</t>
  </si>
  <si>
    <t>Turismos</t>
  </si>
  <si>
    <t>Tractores industriales</t>
  </si>
  <si>
    <t>Renta disponible bruta per cápita</t>
  </si>
  <si>
    <t>Otros vehículos</t>
  </si>
  <si>
    <t>Enseñanza no universitaria</t>
  </si>
  <si>
    <t>Fuente: Movimiento natural de población. INE-IAEST.</t>
  </si>
  <si>
    <t>Fuente: Tesorería General de la Seguridad Social. Explotación: Instituto Aragonés de Estadística (IAEST).</t>
  </si>
  <si>
    <t>Fuente: Censos de población y viviendas, 2001. INE-IAEST.</t>
  </si>
  <si>
    <t>Estructura de los hogares</t>
  </si>
  <si>
    <r>
      <t>n</t>
    </r>
    <r>
      <rPr>
        <sz val="8"/>
        <rFont val="Arial"/>
        <family val="0"/>
      </rPr>
      <t xml:space="preserve"> Urbana</t>
    </r>
  </si>
  <si>
    <r>
      <t>n</t>
    </r>
    <r>
      <rPr>
        <sz val="8"/>
        <rFont val="Arial"/>
        <family val="0"/>
      </rPr>
      <t xml:space="preserve"> Rústica</t>
    </r>
  </si>
  <si>
    <r>
      <t>n</t>
    </r>
    <r>
      <rPr>
        <sz val="8"/>
        <rFont val="Arial"/>
        <family val="0"/>
      </rPr>
      <t xml:space="preserve"> Edificadas</t>
    </r>
  </si>
  <si>
    <r>
      <t>n</t>
    </r>
    <r>
      <rPr>
        <sz val="8"/>
        <rFont val="Arial"/>
        <family val="0"/>
      </rPr>
      <t xml:space="preserve"> Solares</t>
    </r>
  </si>
  <si>
    <t>Ciclomotores</t>
  </si>
  <si>
    <t>Fuente: Dirección General de Tráfico.</t>
  </si>
  <si>
    <t>Fuente: Instituto Aragonés de Estadística (IAEST).</t>
  </si>
  <si>
    <t>Fuente: Estadística de la enseñanza no universitaria. IAEST.</t>
  </si>
  <si>
    <t>Porcentaje de hogares que disponen de segunda residencia</t>
  </si>
  <si>
    <t>AÑO</t>
  </si>
  <si>
    <t>Evol mun graf</t>
  </si>
  <si>
    <t>RESTO</t>
  </si>
  <si>
    <t>Agua</t>
  </si>
  <si>
    <t>Estaciones depuradoras de aguas residuales</t>
  </si>
  <si>
    <t>Gas</t>
  </si>
  <si>
    <t>Electricidad</t>
  </si>
  <si>
    <t>Petróleo o derivados</t>
  </si>
  <si>
    <t>Madera</t>
  </si>
  <si>
    <t>Carbón o derivados</t>
  </si>
  <si>
    <t>Viviendas expuestas a contaminación o malos olores</t>
  </si>
  <si>
    <t>Viviendas expuestas a ruidos exteriores</t>
  </si>
  <si>
    <t>Riesgos naturales</t>
  </si>
  <si>
    <t>Indicador</t>
  </si>
  <si>
    <t>Fuente</t>
  </si>
  <si>
    <t>Valor indicador</t>
  </si>
  <si>
    <t>Unidad</t>
  </si>
  <si>
    <t>Personas</t>
  </si>
  <si>
    <t>Contenedores de vidrio</t>
  </si>
  <si>
    <t>Kg</t>
  </si>
  <si>
    <t>Vidrio doméstico recogido</t>
  </si>
  <si>
    <t>Residuos</t>
  </si>
  <si>
    <t>IAEST</t>
  </si>
  <si>
    <t>Medio ambiente</t>
  </si>
  <si>
    <t>% viviendas</t>
  </si>
  <si>
    <t>Tipo de combustible usado en viviendas con calefacción</t>
  </si>
  <si>
    <t>Residencial</t>
  </si>
  <si>
    <t>Indicadores medioambientales</t>
  </si>
  <si>
    <t>Zonas protegidas</t>
  </si>
  <si>
    <t>Departamento de Medio Ambiente.</t>
  </si>
  <si>
    <t>Gobierno de Aragón.</t>
  </si>
  <si>
    <t>Edificios con abastecimiento público de agua corriente</t>
  </si>
  <si>
    <t>% edificios</t>
  </si>
  <si>
    <t>Habitantes equivalentes de la/s estación/es depuradora/s</t>
  </si>
  <si>
    <t>Superficie regable en relación a la SAU</t>
  </si>
  <si>
    <t>% superficie</t>
  </si>
  <si>
    <t>Censo agrario</t>
  </si>
  <si>
    <t>Contaminación y ruido</t>
  </si>
  <si>
    <t>Kg de vidrio doméstico recogido por habitante y año</t>
  </si>
  <si>
    <t>Kg/hab</t>
  </si>
  <si>
    <t>Superficie total inscrita en agricultura ecológica</t>
  </si>
  <si>
    <t>Superficie calificada en agricultura ecológica</t>
  </si>
  <si>
    <t>Ecológica.</t>
  </si>
  <si>
    <t>Superficie calificada en reconversión</t>
  </si>
  <si>
    <t>Superficie calificada en primer año en prácticas</t>
  </si>
  <si>
    <t>Precipitación</t>
  </si>
  <si>
    <t>Temperatura</t>
  </si>
  <si>
    <t>E</t>
  </si>
  <si>
    <t>Enero</t>
  </si>
  <si>
    <t>Superficies artificiales</t>
  </si>
  <si>
    <t>F</t>
  </si>
  <si>
    <t>Febrero</t>
  </si>
  <si>
    <t>Zonas agrícolas</t>
  </si>
  <si>
    <t>Mz</t>
  </si>
  <si>
    <t>Marzo</t>
  </si>
  <si>
    <t>Zonas forestales con vegetación natural y espacios abiertos</t>
  </si>
  <si>
    <t>A</t>
  </si>
  <si>
    <t>Abril</t>
  </si>
  <si>
    <t>Zonas húmedas</t>
  </si>
  <si>
    <t>My</t>
  </si>
  <si>
    <t>Mayo</t>
  </si>
  <si>
    <t>Superficies de agua</t>
  </si>
  <si>
    <t>Jn</t>
  </si>
  <si>
    <t>Junio</t>
  </si>
  <si>
    <t>Jl</t>
  </si>
  <si>
    <t>Julio</t>
  </si>
  <si>
    <t>Agosto</t>
  </si>
  <si>
    <t>S</t>
  </si>
  <si>
    <t>Septiembre</t>
  </si>
  <si>
    <t>O</t>
  </si>
  <si>
    <t>Octubre</t>
  </si>
  <si>
    <t>N</t>
  </si>
  <si>
    <t>Noviembre</t>
  </si>
  <si>
    <t>D</t>
  </si>
  <si>
    <t>Fuentes de agua mineromedicinales</t>
  </si>
  <si>
    <t>Infraestructuras</t>
  </si>
  <si>
    <t xml:space="preserve"> </t>
  </si>
  <si>
    <t>Farmacias</t>
  </si>
  <si>
    <t>Bibliotecas</t>
  </si>
  <si>
    <t>Instalaciones deportivas</t>
  </si>
  <si>
    <t>Sanidad</t>
  </si>
  <si>
    <t>Cultura</t>
  </si>
  <si>
    <t>nº instalaciones</t>
  </si>
  <si>
    <t>Central de CCAA</t>
  </si>
  <si>
    <t>Públicas</t>
  </si>
  <si>
    <t>No especilizadas</t>
  </si>
  <si>
    <t>Instituciones de enseñanza superior</t>
  </si>
  <si>
    <t>Especializadas</t>
  </si>
  <si>
    <t>Encuesta de Bibliotecas. INE-IAEST</t>
  </si>
  <si>
    <t>Almacén, Estac.</t>
  </si>
  <si>
    <t>Comercial</t>
  </si>
  <si>
    <t>Cultural</t>
  </si>
  <si>
    <t>Ocio, Hostelería</t>
  </si>
  <si>
    <t>Industrial</t>
  </si>
  <si>
    <t>Deportivo</t>
  </si>
  <si>
    <t>Suelo vacante</t>
  </si>
  <si>
    <t>Oficinas</t>
  </si>
  <si>
    <t>Edif. Singular</t>
  </si>
  <si>
    <t>Religioso</t>
  </si>
  <si>
    <t>Espectáculos</t>
  </si>
  <si>
    <t>Sanidad, Benefic.</t>
  </si>
  <si>
    <t>Valor total</t>
  </si>
  <si>
    <t>Otros usos</t>
  </si>
  <si>
    <t>Bienes inmuebles</t>
  </si>
  <si>
    <t>Unidades</t>
  </si>
  <si>
    <t>Superficie</t>
  </si>
  <si>
    <t>De la construcción</t>
  </si>
  <si>
    <t>Del suelo</t>
  </si>
  <si>
    <t>Suelo y construcción mismo propietario</t>
  </si>
  <si>
    <t>Copropiedad</t>
  </si>
  <si>
    <t>Otras</t>
  </si>
  <si>
    <t>&lt; 1950</t>
  </si>
  <si>
    <t>1950-1960</t>
  </si>
  <si>
    <t>1960-1970</t>
  </si>
  <si>
    <t>1970-1980</t>
  </si>
  <si>
    <t>1980-1990</t>
  </si>
  <si>
    <t>1990-2000</t>
  </si>
  <si>
    <t>&gt;= 2000</t>
  </si>
  <si>
    <t>Sin definir</t>
  </si>
  <si>
    <t>Valor catastral (miles de €)</t>
  </si>
  <si>
    <t>Parcelas urbanas según superficie</t>
  </si>
  <si>
    <r>
      <t>Menos de 100 m</t>
    </r>
    <r>
      <rPr>
        <vertAlign val="superscript"/>
        <sz val="8"/>
        <rFont val="Arial"/>
        <family val="2"/>
      </rPr>
      <t>2</t>
    </r>
  </si>
  <si>
    <r>
      <t>Más de 10.000 m</t>
    </r>
    <r>
      <rPr>
        <vertAlign val="superscript"/>
        <sz val="8"/>
        <rFont val="Arial"/>
        <family val="2"/>
      </rPr>
      <t>2</t>
    </r>
  </si>
  <si>
    <r>
      <t>De 1.000 a 10.000 m</t>
    </r>
    <r>
      <rPr>
        <vertAlign val="superscript"/>
        <sz val="8"/>
        <rFont val="Arial"/>
        <family val="2"/>
      </rPr>
      <t>2</t>
    </r>
  </si>
  <si>
    <r>
      <t>De 500 a 1.000 m</t>
    </r>
    <r>
      <rPr>
        <vertAlign val="superscript"/>
        <sz val="8"/>
        <rFont val="Arial"/>
        <family val="2"/>
      </rPr>
      <t>2</t>
    </r>
  </si>
  <si>
    <r>
      <t>De 100 a 500 m</t>
    </r>
    <r>
      <rPr>
        <vertAlign val="superscript"/>
        <sz val="8"/>
        <rFont val="Arial"/>
        <family val="2"/>
      </rPr>
      <t>2</t>
    </r>
  </si>
  <si>
    <t>Edificios</t>
  </si>
  <si>
    <t>Año de construcción</t>
  </si>
  <si>
    <t>Base imponible (miles de euros)</t>
  </si>
  <si>
    <t>Base liquidable (miles de euros)</t>
  </si>
  <si>
    <t>Urbana</t>
  </si>
  <si>
    <t>Rústica</t>
  </si>
  <si>
    <t>Propietarios de parcelas edificadas</t>
  </si>
  <si>
    <t>(miles de €)</t>
  </si>
  <si>
    <t>Tasa de feminidad</t>
  </si>
  <si>
    <t>Tasa global de dependencia</t>
  </si>
  <si>
    <t>TG. dependencia</t>
  </si>
  <si>
    <t>1900</t>
  </si>
  <si>
    <t>1910</t>
  </si>
  <si>
    <t>1920</t>
  </si>
  <si>
    <t>1930</t>
  </si>
  <si>
    <t>1940</t>
  </si>
  <si>
    <t>1950</t>
  </si>
  <si>
    <t>1960</t>
  </si>
  <si>
    <t>1970</t>
  </si>
  <si>
    <t>1981</t>
  </si>
  <si>
    <t>1991</t>
  </si>
  <si>
    <t>2001</t>
  </si>
  <si>
    <t>UE27</t>
  </si>
  <si>
    <t xml:space="preserve">Motocicletas </t>
  </si>
  <si>
    <t xml:space="preserve">Autobuses </t>
  </si>
  <si>
    <t>Camiones y furgonetas</t>
  </si>
  <si>
    <t>UPyD</t>
  </si>
  <si>
    <t>Censo de población y viviendas.</t>
  </si>
  <si>
    <t>IAEST.</t>
  </si>
  <si>
    <t>Ministerio de Agricultura.</t>
  </si>
  <si>
    <t>ECOVIDRIO.</t>
  </si>
  <si>
    <t>Movilidad</t>
  </si>
  <si>
    <t>En otro país</t>
  </si>
  <si>
    <t>Municipio destino</t>
  </si>
  <si>
    <t>En varios municipios (viajante, conductor,)</t>
  </si>
  <si>
    <t>Trabajadores</t>
  </si>
  <si>
    <t>Estudiantes</t>
  </si>
  <si>
    <t>Fuente: Censos de población y viviendas. 2001.</t>
  </si>
  <si>
    <t>Población y hogares</t>
  </si>
  <si>
    <t>Economía</t>
  </si>
  <si>
    <t>Resultados electorales</t>
  </si>
  <si>
    <t>% explotaciones cuyo titular es persona física</t>
  </si>
  <si>
    <t>% de SAU sobre superficie total del municipio</t>
  </si>
  <si>
    <t>Fuente: Ministerio del Interior.</t>
  </si>
  <si>
    <t>Fuente: Gobierno de Aragón.</t>
  </si>
  <si>
    <t>Trabajadores y estudiantes, según lugar de trabajo o estudio.</t>
  </si>
  <si>
    <t>Afiliados a la Seguridad Social</t>
  </si>
  <si>
    <t>Evolución votos a candidaturas. Elecciones a Cortes de Aragón.</t>
  </si>
  <si>
    <t>Evolución votos a candidaturas. Elecciones municipales.</t>
  </si>
  <si>
    <t>Población de 65 y más años</t>
  </si>
  <si>
    <t>Pob. 65  y más</t>
  </si>
  <si>
    <r>
      <t xml:space="preserve">(Pob. </t>
    </r>
    <r>
      <rPr>
        <sz val="7"/>
        <rFont val="Symbol"/>
        <family val="1"/>
      </rPr>
      <t xml:space="preserve"> ³</t>
    </r>
    <r>
      <rPr>
        <sz val="7"/>
        <rFont val="Arial"/>
        <family val="2"/>
      </rPr>
      <t>65 / Pob. Total) x 100</t>
    </r>
  </si>
  <si>
    <r>
      <t xml:space="preserve">(Pob. </t>
    </r>
    <r>
      <rPr>
        <sz val="7"/>
        <rFont val="Symbol"/>
        <family val="1"/>
      </rPr>
      <t>£</t>
    </r>
    <r>
      <rPr>
        <sz val="7"/>
        <rFont val="Arial"/>
        <family val="2"/>
      </rPr>
      <t xml:space="preserve">14 + Pob. </t>
    </r>
    <r>
      <rPr>
        <sz val="7"/>
        <rFont val="Symbol"/>
        <family val="1"/>
      </rPr>
      <t>³</t>
    </r>
    <r>
      <rPr>
        <sz val="7"/>
        <rFont val="Arial"/>
        <family val="2"/>
      </rPr>
      <t>65 / Pob. de 15 a 64) x 100</t>
    </r>
  </si>
  <si>
    <t>Tasa bruta de natalidad = Número de nacimientos por cada mil habitantes.</t>
  </si>
  <si>
    <t>Tasa bruta de mortalidad = Número de muertes por cada mil habitantes.</t>
  </si>
  <si>
    <t>Tasa bruta de nupcialidad = Número de matrimonios por cada mil habitantes.</t>
  </si>
  <si>
    <t>(continuación)</t>
  </si>
  <si>
    <t>Extensión de LIC</t>
  </si>
  <si>
    <r>
      <t>Lugares de importancia comunitaria (LIC)</t>
    </r>
    <r>
      <rPr>
        <vertAlign val="superscript"/>
        <sz val="8"/>
        <rFont val="Arial"/>
        <family val="2"/>
      </rPr>
      <t>1</t>
    </r>
  </si>
  <si>
    <r>
      <t>Zonas de especial protección para las aves</t>
    </r>
    <r>
      <rPr>
        <vertAlign val="superscript"/>
        <sz val="8"/>
        <rFont val="Arial"/>
        <family val="2"/>
      </rPr>
      <t>1</t>
    </r>
  </si>
  <si>
    <t>Extensión de ZEPA</t>
  </si>
  <si>
    <r>
      <t>Espacios naturales protegidos (ENP)</t>
    </r>
    <r>
      <rPr>
        <vertAlign val="superscript"/>
        <sz val="8"/>
        <rFont val="Arial"/>
        <family val="2"/>
      </rPr>
      <t>1</t>
    </r>
  </si>
  <si>
    <t>Extensión de los ENP</t>
  </si>
  <si>
    <t>En el mismo municipio en que reside</t>
  </si>
  <si>
    <t>En su propio domicilio</t>
  </si>
  <si>
    <t>Contenedores de pilas</t>
  </si>
  <si>
    <t>Pilas recogidas</t>
  </si>
  <si>
    <t>Kg de pilas recogido por habitante y año</t>
  </si>
  <si>
    <t>Denominación</t>
  </si>
  <si>
    <t>Contenedores de papel</t>
  </si>
  <si>
    <t>Diciembre</t>
  </si>
  <si>
    <t>Sociales</t>
  </si>
  <si>
    <t>Plazas para mayores en residencias</t>
  </si>
  <si>
    <t>nº de plazas</t>
  </si>
  <si>
    <t>Nomenclátor</t>
  </si>
  <si>
    <t>Clasificación</t>
  </si>
  <si>
    <t>Clasificación medioambiental</t>
  </si>
  <si>
    <t>Relación de unidades poblacionales</t>
  </si>
  <si>
    <t>unidad: número de licencias</t>
  </si>
  <si>
    <t>Nueva  planta</t>
  </si>
  <si>
    <t>Rehabilitación en Edificios</t>
  </si>
  <si>
    <t>Con demolición previa</t>
  </si>
  <si>
    <t>Sin 
demolición</t>
  </si>
  <si>
    <t>Demolición parcial previa</t>
  </si>
  <si>
    <t>Rehabilitación 
en locales</t>
  </si>
  <si>
    <t>Demolición total exclusivamente</t>
  </si>
  <si>
    <t>Edificios de nueva  planta</t>
  </si>
  <si>
    <t>Obras de rehabilitación</t>
  </si>
  <si>
    <t>Obras de demolición</t>
  </si>
  <si>
    <t>Edificios a construir</t>
  </si>
  <si>
    <r>
      <t>Superficie a construir (m</t>
    </r>
    <r>
      <rPr>
        <vertAlign val="superscript"/>
        <sz val="8"/>
        <rFont val="Arial"/>
        <family val="0"/>
      </rPr>
      <t>2</t>
    </r>
    <r>
      <rPr>
        <sz val="8"/>
        <rFont val="Arial"/>
        <family val="0"/>
      </rPr>
      <t>)</t>
    </r>
  </si>
  <si>
    <t>No residencial</t>
  </si>
  <si>
    <t>Fuente: Estadística de Licencias de Obra. Ministerio de Fomento.</t>
  </si>
  <si>
    <t>Residencias para mayores</t>
  </si>
  <si>
    <t>nº de residencias</t>
  </si>
  <si>
    <t>Año última revisión</t>
  </si>
  <si>
    <t>Número de titulares</t>
  </si>
  <si>
    <t>En otro municipio</t>
  </si>
  <si>
    <t>Trabajadores. Principales destinos.</t>
  </si>
  <si>
    <t>Estudiantes. Principales destinos.</t>
  </si>
  <si>
    <t>Total ingresos</t>
  </si>
  <si>
    <t>Total gastos</t>
  </si>
  <si>
    <t>Impuestos directos</t>
  </si>
  <si>
    <t>Impuestos indirectos</t>
  </si>
  <si>
    <t>Tasas y otros ingresos</t>
  </si>
  <si>
    <t>Transferencias corrientes</t>
  </si>
  <si>
    <t>Ingresos patrimoniales</t>
  </si>
  <si>
    <t>Enajenación inversiones reales</t>
  </si>
  <si>
    <t>Activos financieros</t>
  </si>
  <si>
    <t>Pasivos financieros</t>
  </si>
  <si>
    <t>Gastos de personal</t>
  </si>
  <si>
    <t>Gastos en bienes corrientes y servicios</t>
  </si>
  <si>
    <t>Gastos financieros</t>
  </si>
  <si>
    <t>Inversiones reales</t>
  </si>
  <si>
    <t>Transferencias de capital</t>
  </si>
  <si>
    <t>Fuente: Ministerio de Economía y Hacienda. Dirección General de Coordinación Financiera.</t>
  </si>
  <si>
    <t>Municipio</t>
  </si>
  <si>
    <t>Sistema montañoso</t>
  </si>
  <si>
    <t>ECOVIDRIO, IAEST.</t>
  </si>
  <si>
    <r>
      <t>n</t>
    </r>
    <r>
      <rPr>
        <sz val="8"/>
        <rFont val="Arial"/>
        <family val="0"/>
      </rPr>
      <t xml:space="preserve"> Agricultura</t>
    </r>
  </si>
  <si>
    <r>
      <t>n</t>
    </r>
    <r>
      <rPr>
        <sz val="8"/>
        <rFont val="Arial"/>
        <family val="0"/>
      </rPr>
      <t xml:space="preserve"> Industria</t>
    </r>
  </si>
  <si>
    <r>
      <t>n</t>
    </r>
    <r>
      <rPr>
        <sz val="8"/>
        <rFont val="Arial"/>
        <family val="0"/>
      </rPr>
      <t xml:space="preserve"> Construcción</t>
    </r>
  </si>
  <si>
    <r>
      <t>n</t>
    </r>
    <r>
      <rPr>
        <sz val="8"/>
        <rFont val="Arial"/>
        <family val="0"/>
      </rPr>
      <t xml:space="preserve"> Servicios</t>
    </r>
  </si>
  <si>
    <r>
      <t xml:space="preserve"> </t>
    </r>
    <r>
      <rPr>
        <sz val="8"/>
        <color indexed="23"/>
        <rFont val="Wingdings"/>
        <family val="0"/>
      </rPr>
      <t>o</t>
    </r>
    <r>
      <rPr>
        <sz val="8"/>
        <rFont val="Arial"/>
        <family val="0"/>
      </rPr>
      <t xml:space="preserve"> Sin empleo
      anterior</t>
    </r>
  </si>
  <si>
    <t>Evol auton graf</t>
  </si>
  <si>
    <t>Unidades de trabajo que son asalariados</t>
  </si>
  <si>
    <t>Comité Aragonés de Agricultura</t>
  </si>
  <si>
    <r>
      <t>1</t>
    </r>
    <r>
      <rPr>
        <sz val="7"/>
        <rFont val="Arial"/>
        <family val="2"/>
      </rPr>
      <t>La superficie de ENP, LIC o ZEPA puede repartirse entre más de una comarca o provincia.</t>
    </r>
  </si>
  <si>
    <t>Agricultura ecológica</t>
  </si>
  <si>
    <t>Vivienda</t>
  </si>
  <si>
    <t>Catastro</t>
  </si>
  <si>
    <t>Licencias municipales de obra</t>
  </si>
  <si>
    <t>Guía de Recursos Sociales.
Dpto. de Servicios Sociales y Familia.</t>
  </si>
  <si>
    <t>Censo Nacional de Instalaciones Deportivas.</t>
  </si>
  <si>
    <t>Consejo Superior de Deportes.</t>
  </si>
  <si>
    <r>
      <t>n</t>
    </r>
    <r>
      <rPr>
        <sz val="8"/>
        <rFont val="Arial"/>
        <family val="2"/>
      </rPr>
      <t xml:space="preserve"> Hombres</t>
    </r>
  </si>
  <si>
    <r>
      <t xml:space="preserve">Mujeres </t>
    </r>
    <r>
      <rPr>
        <sz val="12"/>
        <color indexed="22"/>
        <rFont val="Wingdings"/>
        <family val="0"/>
      </rPr>
      <t>n</t>
    </r>
  </si>
  <si>
    <t>Concejales</t>
  </si>
  <si>
    <t>Zona de clasificación del municipio</t>
  </si>
  <si>
    <t>Centros de día para personas mayores</t>
  </si>
  <si>
    <t>Plazas en centros de día para personas mayores</t>
  </si>
  <si>
    <t>Hogares para personas mayores</t>
  </si>
  <si>
    <t>nº de centros</t>
  </si>
  <si>
    <t>nº de hogares</t>
  </si>
  <si>
    <t>Campings</t>
  </si>
  <si>
    <t>Consultorios</t>
  </si>
  <si>
    <t>Fuente: Censos de población de 1900 a 2001. Padrón municipal de habitantes desde 2002. INE-IAEST.</t>
  </si>
  <si>
    <t>Antigüedad de la construcción</t>
  </si>
  <si>
    <t>Bienes inmuebles según uso</t>
  </si>
  <si>
    <t>Bienes</t>
  </si>
  <si>
    <t>inmuebles</t>
  </si>
  <si>
    <t>Presupuestos (€)</t>
  </si>
  <si>
    <t>Liquidaciones de presupuestos (€)</t>
  </si>
  <si>
    <t>Estado de la información</t>
  </si>
  <si>
    <t>INGRESOS</t>
  </si>
  <si>
    <t>GASTOS</t>
  </si>
  <si>
    <t>Clasificación por capítulos</t>
  </si>
  <si>
    <t>Estado de la información:</t>
  </si>
  <si>
    <t>C= Consolidado</t>
  </si>
  <si>
    <t>P= Prorrogado</t>
  </si>
  <si>
    <t>E= Clasificación Económica de la Administración General</t>
  </si>
  <si>
    <t>N= Sin información</t>
  </si>
  <si>
    <t>Resto de América</t>
  </si>
  <si>
    <t>*Tramos:</t>
  </si>
  <si>
    <t>1:   Renta disponible per cápita &lt; 6.000 euros</t>
  </si>
  <si>
    <t>2:   6.000 euros &lt; Renta disponible per cápita &lt; 8.000 euros</t>
  </si>
  <si>
    <t>3:   8.000 euros &lt; Renta disponible per cápita &lt; 10.000 euros</t>
  </si>
  <si>
    <t>4:   10.000 euros &lt; Renta disponible per cápita &lt; 12.000 euros</t>
  </si>
  <si>
    <t>5:   12.000 euros &lt; Renta disponible per cápita &lt; 14.000 euros</t>
  </si>
  <si>
    <t>6:   14.000 euros &lt; Renta disponible per cápita &lt; 16.000 euros</t>
  </si>
  <si>
    <t>7:   Renta disponible per cápita &gt; 16.000 euros</t>
  </si>
  <si>
    <t>Incendios forestales, 2009</t>
  </si>
  <si>
    <t>Superficie forestal afectada en incendios, 2009</t>
  </si>
  <si>
    <t>1995-2008</t>
  </si>
  <si>
    <t>Incendios forestales (1995 a 2008)</t>
  </si>
  <si>
    <t>Superficie forestal afectada en incendios (1995 a 2008)</t>
  </si>
  <si>
    <t>unidad: media anual</t>
  </si>
  <si>
    <t>Se ha producido una modificación metodológica importante en la estadística de Afiliados a la Seguridad Social, lo cual ha provocado una ruptura en la serie de datos que se venía publicando desde 1999.
La media anual del número de afiliados se calcula con los valores a final de cada trimestre (marzo, junio, septiembre y diciembre).</t>
  </si>
  <si>
    <t>General</t>
  </si>
  <si>
    <t>Minería</t>
  </si>
  <si>
    <t>Autónomos</t>
  </si>
  <si>
    <t>Agrario ajena</t>
  </si>
  <si>
    <t>Hogar Fijos</t>
  </si>
  <si>
    <t>Hogar Discontinuos</t>
  </si>
  <si>
    <t>OT (operadores de transporte)</t>
  </si>
  <si>
    <t>VD-N (transporte de viajeros nacionales servicio público)</t>
  </si>
  <si>
    <t>VS-N (ambulancias nacionales servicio público)</t>
  </si>
  <si>
    <t>VT-N (licencias taxi)</t>
  </si>
  <si>
    <t>VPC-N (transporte privado de viajeros nacional)</t>
  </si>
  <si>
    <t>VTC-N (transporte de alquiler con conductor nacional)</t>
  </si>
  <si>
    <t>VSPC-N (transporte privado ambulancias nacional)</t>
  </si>
  <si>
    <t>MPC-N (transporte mercancías propias nacional)</t>
  </si>
  <si>
    <t>MDP-N (transporte mercancías pesadas nacionales servicio público)</t>
  </si>
  <si>
    <t>MDL-N (transporte mercancías ligeras nacionales servicio público)</t>
  </si>
  <si>
    <t>MPCE-N  (transporte mercancías propias nacional Autorizac Empresa)</t>
  </si>
  <si>
    <t>MDLE-N (transporte mercancías ligeras nacional servicio público Autoriz Empresa)</t>
  </si>
  <si>
    <t>MDPE-N (transporte mercancías pesadas nacinal servicio público Autoriz Empresa)</t>
  </si>
  <si>
    <t>Número de licencias</t>
  </si>
  <si>
    <t xml:space="preserve">Fuente: Dirección General de Transportes y Comunicaciones del Gobierno de Aragón </t>
  </si>
  <si>
    <t>Licencias de transporte. Año 2010</t>
  </si>
  <si>
    <t>Tramos de renta disponible bruta. 
Años 2000 a 2008</t>
  </si>
  <si>
    <t>Elecciones municipales, 2011.</t>
  </si>
  <si>
    <t>Elecciones a Cortes de Aragón, 2011.</t>
  </si>
  <si>
    <t>Salarios</t>
  </si>
  <si>
    <t>Pensiones</t>
  </si>
  <si>
    <t>Percepciones</t>
  </si>
  <si>
    <t>Total
retribuciones</t>
  </si>
  <si>
    <t>Salarios, pensiones y prestaciones por desempleo.</t>
  </si>
  <si>
    <t>ND: Valores inferiores al mínimo considerando por la Agencia Tributaria como suficiente y necesario para salvaguardar el secreto y la confidencialidad de los contribuyentes.</t>
  </si>
  <si>
    <t>Fuente: Agencia Tributaria</t>
  </si>
  <si>
    <t>Unidad: nº de percepciones y euros</t>
  </si>
  <si>
    <t>Fuente: IAEST según Centro de Cooperación Interbancaria.
Oficinas a diciembre de 2010.</t>
  </si>
  <si>
    <t>Elecciones al congreso de los diputados, 2011.</t>
  </si>
  <si>
    <t>Fuente: IAEST, 2010.</t>
  </si>
  <si>
    <t>PP-PAR</t>
  </si>
  <si>
    <t>CHA-IU</t>
  </si>
  <si>
    <t>Fuente: Instituto Aragonés de Empleo. Explotación: Instituto Aragonés de Estadística</t>
  </si>
  <si>
    <t>Total retribuciones</t>
  </si>
  <si>
    <t>Salario medio
por percepción</t>
  </si>
  <si>
    <t>Pensión media
por percepción</t>
  </si>
  <si>
    <t>Prestaciones por desempleo</t>
  </si>
  <si>
    <t>Perceptores</t>
  </si>
  <si>
    <t>Retribución
media por perceptor</t>
  </si>
  <si>
    <t>Entidades de depósito. Oficinas</t>
  </si>
  <si>
    <t>Presupuestos de entidades locales</t>
  </si>
  <si>
    <t>Afiliados a la Seguridad Social en los regímenes General, Minería, Autónomos, Agrario por cuenta ajena, Hogar fijos y Hogar discontinuos.</t>
  </si>
  <si>
    <t>Afiliados por régimen. Año 2011</t>
  </si>
  <si>
    <t>Afiliados por sector de actividad.</t>
  </si>
  <si>
    <t>Distribución según sector de actividad. Año 2011.</t>
  </si>
  <si>
    <t>Distribución del paro registrado por sexo y edad. Año 2011.</t>
  </si>
  <si>
    <t>1996-2000</t>
  </si>
  <si>
    <t>2001-2005</t>
  </si>
  <si>
    <t>2006-2010</t>
  </si>
  <si>
    <t>Fuente: Padrón municipal de habitantes a 1-1-2011. INE-IAEST.</t>
  </si>
  <si>
    <t>Fuente: Padrón municipal de habitantes a 1-1-2011. INE-IAEST</t>
  </si>
  <si>
    <t>EQUO</t>
  </si>
  <si>
    <t>PACMA</t>
  </si>
  <si>
    <t>Eb</t>
  </si>
  <si>
    <t>PCPE</t>
  </si>
  <si>
    <t>PUM+J</t>
  </si>
  <si>
    <t>PIRATA</t>
  </si>
  <si>
    <t>UCE</t>
  </si>
  <si>
    <t>DeC</t>
  </si>
  <si>
    <t>PH</t>
  </si>
  <si>
    <t>P-LIB</t>
  </si>
  <si>
    <t>SXT</t>
  </si>
  <si>
    <t>Impuesto de Bienes Inmuebles (I.B.I).Año 2010</t>
  </si>
  <si>
    <t>Superficie agrícola según tipo de cultivo (Ha)</t>
  </si>
  <si>
    <t>Cereales para grano</t>
  </si>
  <si>
    <t>Leguminosas para grano</t>
  </si>
  <si>
    <t>Patata</t>
  </si>
  <si>
    <t>Cultivos industriales</t>
  </si>
  <si>
    <t>Cultivos forrajeros</t>
  </si>
  <si>
    <t>Flores, plantas ornamentales</t>
  </si>
  <si>
    <t>Semillas y plántulas</t>
  </si>
  <si>
    <t>Barbechos</t>
  </si>
  <si>
    <t>Frutales</t>
  </si>
  <si>
    <t>Olivar</t>
  </si>
  <si>
    <t>Viñedo</t>
  </si>
  <si>
    <t>Estable-
cimientos</t>
  </si>
  <si>
    <t>Fuente: Censo agrario, 2009. INE-IAEST.</t>
  </si>
  <si>
    <t>Colmenas</t>
  </si>
  <si>
    <t>Hortalizas, melones y fresas</t>
  </si>
  <si>
    <t>Producción ecológica</t>
  </si>
  <si>
    <t>Ganadería ecológica</t>
  </si>
  <si>
    <t>Agrícolas</t>
  </si>
  <si>
    <t>Ganaderas</t>
  </si>
  <si>
    <t>Agricultura y ganadería</t>
  </si>
  <si>
    <t>Tipo de explotaciones</t>
  </si>
  <si>
    <t>Explotaciones según superficie</t>
  </si>
  <si>
    <t>Indicadores</t>
  </si>
  <si>
    <t>Superficie agraria utilizada (SAU) (hectáreas)</t>
  </si>
  <si>
    <t>Unidades de trabajo total</t>
  </si>
  <si>
    <t>Superficie (Ha)</t>
  </si>
  <si>
    <t>Ganadería</t>
  </si>
  <si>
    <t>Producción estándar total (miles de €)</t>
  </si>
  <si>
    <t>Fuente: Ministerio de Economía. Dirección General del Catastro. Año 2011.</t>
  </si>
  <si>
    <t>Licencias municipales de obra según tipo. Años 2001 a 2011.</t>
  </si>
  <si>
    <t>Edificios, superficie y viviendas según tipo de obra. Años 2001 a 2011.</t>
  </si>
  <si>
    <t>Parque de vehículos. Año 2011</t>
  </si>
  <si>
    <t>Datos definitivos</t>
  </si>
  <si>
    <t>-</t>
  </si>
  <si>
    <t>Aves (excepto avestruces)</t>
  </si>
  <si>
    <t>Conejas madres solo hembras reproductoras</t>
  </si>
  <si>
    <t>UTA</t>
  </si>
  <si>
    <t>Ráfales</t>
  </si>
  <si>
    <t>1.- Municipio</t>
  </si>
  <si>
    <t>2.- Entidad singular</t>
  </si>
  <si>
    <t>3.- Núcleo</t>
  </si>
  <si>
    <t>4.- Diseminado</t>
  </si>
  <si>
    <t>*Diseminado*</t>
  </si>
  <si>
    <t>Fuente: Nomenclator del Padrón municipal de habitantes, 1-1-2011. IAEST</t>
  </si>
  <si>
    <t>Montaña</t>
  </si>
  <si>
    <t>Sistema Ibérico</t>
  </si>
  <si>
    <t>Espacios pequeños y no reglamentarios</t>
  </si>
  <si>
    <t>Frontones</t>
  </si>
  <si>
    <t>Piscinas aire libre</t>
  </si>
  <si>
    <t>Salas</t>
  </si>
  <si>
    <t>Sin información</t>
  </si>
  <si>
    <t>Información incompleta</t>
  </si>
  <si>
    <t>ND</t>
  </si>
  <si>
    <t>Marruecos</t>
  </si>
  <si>
    <t>Argentina</t>
  </si>
  <si>
    <t>Alemania</t>
  </si>
  <si>
    <t>Suecia</t>
  </si>
  <si>
    <t>Irlanda</t>
  </si>
  <si>
    <t>Alcañiz</t>
  </si>
  <si>
    <t>Valderrobres</t>
  </si>
  <si>
    <t>Barcelona</t>
  </si>
  <si>
    <t>Zaragoza</t>
  </si>
  <si>
    <t>Calafell</t>
  </si>
  <si>
    <t>Cretas</t>
  </si>
  <si>
    <t>Fuentespalda</t>
  </si>
  <si>
    <t>Torreblanca</t>
  </si>
  <si>
    <t>Tiene un aula perteneciente al  C.R.A. DE LA FRESNEDA situado en Fresneda (La)</t>
  </si>
  <si>
    <t>Renta disponible bruta</t>
  </si>
  <si>
    <t xml:space="preserve">PAR                                                         </t>
  </si>
  <si>
    <t xml:space="preserve">CHA                                                         </t>
  </si>
  <si>
    <t xml:space="preserve">ECOLO                                                       </t>
  </si>
  <si>
    <t xml:space="preserve">UPyD                                                        </t>
  </si>
  <si>
    <t xml:space="preserve">TA                                                          </t>
  </si>
  <si>
    <t xml:space="preserve">PACMA                                                       </t>
  </si>
  <si>
    <t xml:space="preserve">F.I.A.                                                      </t>
  </si>
  <si>
    <t xml:space="preserve">COMP CON ARAGON                                       </t>
  </si>
  <si>
    <t>C</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</si>
</sst>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0\ &quot;Pts&quot;;\-#,##0\ &quot;Pts&quot;"/>
    <numFmt numFmtId="174" formatCode="#,##0\ &quot;Pts&quot;;[Red]\-#,##0\ &quot;Pts&quot;"/>
    <numFmt numFmtId="175" formatCode="#,##0.00\ &quot;Pts&quot;;\-#,##0.00\ &quot;Pts&quot;"/>
    <numFmt numFmtId="176" formatCode="#,##0.00\ &quot;Pts&quot;;[Red]\-#,##0.00\ &quot;Pts&quot;"/>
    <numFmt numFmtId="177" formatCode="_-* #,##0\ &quot;Pts&quot;_-;\-* #,##0\ &quot;Pts&quot;_-;_-* &quot;-&quot;\ &quot;Pts&quot;_-;_-@_-"/>
    <numFmt numFmtId="178" formatCode="_-* #,##0\ _P_t_s_-;\-* #,##0\ _P_t_s_-;_-* &quot;-&quot;\ _P_t_s_-;_-@_-"/>
    <numFmt numFmtId="179" formatCode="_-* #,##0.00\ &quot;Pts&quot;_-;\-* #,##0.00\ &quot;Pts&quot;_-;_-* &quot;-&quot;??\ &quot;Pts&quot;_-;_-@_-"/>
    <numFmt numFmtId="180" formatCode="_-* #,##0.00\ _P_t_s_-;\-* #,##0.00\ _P_t_s_-;_-* &quot;-&quot;??\ _P_t_s_-;_-@_-"/>
    <numFmt numFmtId="181" formatCode="0.0%"/>
    <numFmt numFmtId="182" formatCode="0.0000000"/>
    <numFmt numFmtId="183" formatCode="0.000000"/>
    <numFmt numFmtId="184" formatCode="0.00000"/>
    <numFmt numFmtId="185" formatCode="0.0000"/>
    <numFmt numFmtId="186" formatCode="0.000"/>
    <numFmt numFmtId="187" formatCode="0.00000000"/>
    <numFmt numFmtId="188" formatCode="0.000000000"/>
    <numFmt numFmtId="189" formatCode="#,##0.0"/>
    <numFmt numFmtId="190" formatCode="0.0000000000"/>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0;#,##0\ "/>
    <numFmt numFmtId="196" formatCode="#,##0.000"/>
    <numFmt numFmtId="197" formatCode="#,##0\ %;#,##0\ %"/>
    <numFmt numFmtId="198" formatCode="&quot;Sí&quot;;&quot;Sí&quot;;&quot;No&quot;"/>
    <numFmt numFmtId="199" formatCode="&quot;Verdadero&quot;;&quot;Verdadero&quot;;&quot;Falso&quot;"/>
    <numFmt numFmtId="200" formatCode="&quot;Activado&quot;;&quot;Activado&quot;;&quot;Desactivado&quot;"/>
    <numFmt numFmtId="201" formatCode="&quot;pta&quot;#,##0;\-&quot;pta&quot;#,##0"/>
    <numFmt numFmtId="202" formatCode="&quot;pta&quot;#,##0;[Red]\-&quot;pta&quot;#,##0"/>
    <numFmt numFmtId="203" formatCode="&quot;pta&quot;#,##0.00;\-&quot;pta&quot;#,##0.00"/>
    <numFmt numFmtId="204" formatCode="&quot;pta&quot;#,##0.00;[Red]\-&quot;pta&quot;#,##0.00"/>
    <numFmt numFmtId="205" formatCode="_-&quot;pta&quot;* #,##0_-;\-&quot;pta&quot;* #,##0_-;_-&quot;pta&quot;* &quot;-&quot;_-;_-@_-"/>
    <numFmt numFmtId="206" formatCode="_-* #,##0_-;\-* #,##0_-;_-* &quot;-&quot;_-;_-@_-"/>
    <numFmt numFmtId="207" formatCode="_-&quot;pta&quot;* #,##0.00_-;\-&quot;pta&quot;* #,##0.00_-;_-&quot;pta&quot;* &quot;-&quot;??_-;_-@_-"/>
    <numFmt numFmtId="208" formatCode="_-* #,##0.00_-;\-* #,##0.00_-;_-* &quot;-&quot;??_-;_-@_-"/>
    <numFmt numFmtId="209" formatCode="#,##0.0000"/>
    <numFmt numFmtId="210" formatCode="[$€-2]\ #,##0.00_);[Red]\([$€-2]\ #,##0.00\)"/>
  </numFmts>
  <fonts count="81">
    <font>
      <sz val="10"/>
      <name val="Arial"/>
      <family val="0"/>
    </font>
    <font>
      <sz val="8"/>
      <name val="Arial"/>
      <family val="2"/>
    </font>
    <font>
      <sz val="14"/>
      <name val="Arial Black"/>
      <family val="2"/>
    </font>
    <font>
      <sz val="10"/>
      <name val="Arial Black"/>
      <family val="2"/>
    </font>
    <font>
      <sz val="11"/>
      <color indexed="9"/>
      <name val="Arial"/>
      <family val="2"/>
    </font>
    <font>
      <sz val="8"/>
      <name val="Swis721 BT"/>
      <family val="2"/>
    </font>
    <font>
      <sz val="9"/>
      <color indexed="9"/>
      <name val="Arial"/>
      <family val="2"/>
    </font>
    <font>
      <sz val="8"/>
      <color indexed="9"/>
      <name val="Arial"/>
      <family val="2"/>
    </font>
    <font>
      <sz val="8"/>
      <name val="Swis721 Lt BT"/>
      <family val="0"/>
    </font>
    <font>
      <sz val="9"/>
      <name val="Arial Black"/>
      <family val="2"/>
    </font>
    <font>
      <sz val="11"/>
      <color indexed="9"/>
      <name val="Arial Black"/>
      <family val="2"/>
    </font>
    <font>
      <sz val="7"/>
      <name val="Arial"/>
      <family val="2"/>
    </font>
    <font>
      <b/>
      <sz val="7"/>
      <name val="Arial"/>
      <family val="2"/>
    </font>
    <font>
      <b/>
      <sz val="8"/>
      <name val="Arial"/>
      <family val="2"/>
    </font>
    <font>
      <sz val="12"/>
      <name val="Arial Black"/>
      <family val="2"/>
    </font>
    <font>
      <sz val="12"/>
      <name val="Arial"/>
      <family val="2"/>
    </font>
    <font>
      <sz val="9"/>
      <name val="Arial"/>
      <family val="2"/>
    </font>
    <font>
      <i/>
      <sz val="6"/>
      <name val="Arial"/>
      <family val="2"/>
    </font>
    <font>
      <u val="single"/>
      <sz val="10"/>
      <color indexed="12"/>
      <name val="Arial"/>
      <family val="0"/>
    </font>
    <font>
      <u val="single"/>
      <sz val="10"/>
      <color indexed="20"/>
      <name val="Arial"/>
      <family val="0"/>
    </font>
    <font>
      <sz val="10"/>
      <color indexed="8"/>
      <name val="Arial"/>
      <family val="0"/>
    </font>
    <font>
      <sz val="8"/>
      <color indexed="9"/>
      <name val="Swis721 BT"/>
      <family val="2"/>
    </font>
    <font>
      <sz val="16"/>
      <name val="Arial Black"/>
      <family val="2"/>
    </font>
    <font>
      <sz val="6"/>
      <name val="Arial"/>
      <family val="2"/>
    </font>
    <font>
      <sz val="16"/>
      <color indexed="9"/>
      <name val="Arial Black"/>
      <family val="2"/>
    </font>
    <font>
      <b/>
      <sz val="11"/>
      <name val="Arial"/>
      <family val="2"/>
    </font>
    <font>
      <b/>
      <sz val="11"/>
      <color indexed="9"/>
      <name val="Arial"/>
      <family val="2"/>
    </font>
    <font>
      <sz val="7"/>
      <color indexed="9"/>
      <name val="Arial"/>
      <family val="2"/>
    </font>
    <font>
      <sz val="6"/>
      <name val="Swis721 Lt BT"/>
      <family val="2"/>
    </font>
    <font>
      <sz val="7"/>
      <name val="Swis721 Lt BT"/>
      <family val="2"/>
    </font>
    <font>
      <b/>
      <sz val="8"/>
      <color indexed="10"/>
      <name val="Arial"/>
      <family val="2"/>
    </font>
    <font>
      <sz val="8"/>
      <color indexed="10"/>
      <name val="Arial"/>
      <family val="2"/>
    </font>
    <font>
      <sz val="10"/>
      <name val="MS Sans Serif"/>
      <family val="0"/>
    </font>
    <font>
      <sz val="8"/>
      <color indexed="9"/>
      <name val="Arial Black"/>
      <family val="2"/>
    </font>
    <font>
      <sz val="8"/>
      <color indexed="63"/>
      <name val="Arial"/>
      <family val="0"/>
    </font>
    <font>
      <b/>
      <sz val="7"/>
      <color indexed="9"/>
      <name val="Arial"/>
      <family val="2"/>
    </font>
    <font>
      <sz val="3.25"/>
      <name val="Arial"/>
      <family val="2"/>
    </font>
    <font>
      <vertAlign val="superscript"/>
      <sz val="8"/>
      <name val="Arial"/>
      <family val="2"/>
    </font>
    <font>
      <sz val="11"/>
      <name val="Arial Black"/>
      <family val="2"/>
    </font>
    <font>
      <b/>
      <sz val="10"/>
      <name val="Arial"/>
      <family val="2"/>
    </font>
    <font>
      <sz val="10"/>
      <color indexed="59"/>
      <name val="Arial"/>
      <family val="0"/>
    </font>
    <font>
      <sz val="12"/>
      <color indexed="22"/>
      <name val="Wingdings"/>
      <family val="0"/>
    </font>
    <font>
      <sz val="12"/>
      <color indexed="23"/>
      <name val="Wingdings"/>
      <family val="0"/>
    </font>
    <font>
      <sz val="8"/>
      <color indexed="60"/>
      <name val="Arial"/>
      <family val="2"/>
    </font>
    <font>
      <sz val="8"/>
      <color indexed="14"/>
      <name val="Arial"/>
      <family val="0"/>
    </font>
    <font>
      <sz val="5.75"/>
      <name val="Arial"/>
      <family val="2"/>
    </font>
    <font>
      <sz val="10"/>
      <color indexed="14"/>
      <name val="Arial"/>
      <family val="0"/>
    </font>
    <font>
      <b/>
      <sz val="8"/>
      <color indexed="9"/>
      <name val="Arial"/>
      <family val="2"/>
    </font>
    <font>
      <sz val="10"/>
      <color indexed="9"/>
      <name val="Arial"/>
      <family val="2"/>
    </font>
    <font>
      <b/>
      <sz val="10"/>
      <color indexed="9"/>
      <name val="Arial"/>
      <family val="2"/>
    </font>
    <font>
      <sz val="7"/>
      <color indexed="22"/>
      <name val="Arial"/>
      <family val="2"/>
    </font>
    <font>
      <vertAlign val="superscript"/>
      <sz val="7"/>
      <name val="Arial"/>
      <family val="2"/>
    </font>
    <font>
      <sz val="8"/>
      <color indexed="59"/>
      <name val="Arial"/>
      <family val="2"/>
    </font>
    <font>
      <sz val="8"/>
      <color indexed="51"/>
      <name val="Arial"/>
      <family val="2"/>
    </font>
    <font>
      <b/>
      <sz val="11"/>
      <color indexed="51"/>
      <name val="Arial"/>
      <family val="2"/>
    </font>
    <font>
      <sz val="10"/>
      <color indexed="51"/>
      <name val="Arial"/>
      <family val="2"/>
    </font>
    <font>
      <sz val="9"/>
      <color indexed="51"/>
      <name val="Arial"/>
      <family val="2"/>
    </font>
    <font>
      <sz val="7"/>
      <color indexed="51"/>
      <name val="Arial"/>
      <family val="0"/>
    </font>
    <font>
      <b/>
      <sz val="8"/>
      <color indexed="51"/>
      <name val="Arial"/>
      <family val="2"/>
    </font>
    <font>
      <sz val="11"/>
      <color indexed="51"/>
      <name val="Arial Black"/>
      <family val="2"/>
    </font>
    <font>
      <sz val="11"/>
      <color indexed="51"/>
      <name val="Arial"/>
      <family val="2"/>
    </font>
    <font>
      <sz val="8"/>
      <color indexed="51"/>
      <name val="Swis721 BT"/>
      <family val="2"/>
    </font>
    <font>
      <sz val="7"/>
      <name val="Symbol"/>
      <family val="1"/>
    </font>
    <font>
      <i/>
      <sz val="7"/>
      <name val="Arial"/>
      <family val="2"/>
    </font>
    <font>
      <sz val="7"/>
      <color indexed="9"/>
      <name val="Swis721 BT"/>
      <family val="2"/>
    </font>
    <font>
      <b/>
      <sz val="11"/>
      <color indexed="10"/>
      <name val="Arial"/>
      <family val="2"/>
    </font>
    <font>
      <sz val="7"/>
      <color indexed="10"/>
      <name val="Arial"/>
      <family val="2"/>
    </font>
    <font>
      <sz val="16"/>
      <color indexed="10"/>
      <name val="Arial Black"/>
      <family val="2"/>
    </font>
    <font>
      <sz val="10"/>
      <color indexed="10"/>
      <name val="Arial"/>
      <family val="2"/>
    </font>
    <font>
      <sz val="9"/>
      <color indexed="10"/>
      <name val="Arial"/>
      <family val="0"/>
    </font>
    <font>
      <sz val="8"/>
      <color indexed="62"/>
      <name val="Arial"/>
      <family val="2"/>
    </font>
    <font>
      <sz val="12"/>
      <color indexed="63"/>
      <name val="Wingdings"/>
      <family val="0"/>
    </font>
    <font>
      <sz val="12"/>
      <color indexed="55"/>
      <name val="Wingdings"/>
      <family val="0"/>
    </font>
    <font>
      <sz val="4"/>
      <color indexed="23"/>
      <name val="Wingdings"/>
      <family val="0"/>
    </font>
    <font>
      <sz val="8"/>
      <color indexed="23"/>
      <name val="Wingdings"/>
      <family val="0"/>
    </font>
    <font>
      <sz val="11"/>
      <color indexed="59"/>
      <name val="Arial"/>
      <family val="2"/>
    </font>
    <font>
      <sz val="7"/>
      <color indexed="59"/>
      <name val="Arial"/>
      <family val="2"/>
    </font>
    <font>
      <sz val="8"/>
      <name val="Arial Black"/>
      <family val="2"/>
    </font>
    <font>
      <sz val="11"/>
      <color indexed="10"/>
      <name val="Arial"/>
      <family val="2"/>
    </font>
    <font>
      <sz val="11"/>
      <color indexed="10"/>
      <name val="Arial Black"/>
      <family val="2"/>
    </font>
    <font>
      <b/>
      <i/>
      <sz val="7"/>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color indexed="63"/>
      </left>
      <right style="thick">
        <color indexed="9"/>
      </right>
      <top style="hair"/>
      <bottom>
        <color indexed="63"/>
      </bottom>
    </border>
    <border>
      <left style="thick">
        <color indexed="9"/>
      </left>
      <right style="thick">
        <color indexed="9"/>
      </right>
      <top style="hair"/>
      <bottom>
        <color indexed="63"/>
      </bottom>
    </border>
    <border>
      <left style="thick">
        <color indexed="9"/>
      </left>
      <right>
        <color indexed="63"/>
      </right>
      <top style="hair"/>
      <bottom>
        <color indexed="63"/>
      </bottom>
    </border>
    <border>
      <left>
        <color indexed="63"/>
      </left>
      <right>
        <color indexed="63"/>
      </right>
      <top style="hair"/>
      <bottom>
        <color indexed="63"/>
      </bottom>
    </border>
    <border>
      <left style="thick">
        <color indexed="9"/>
      </left>
      <right>
        <color indexed="63"/>
      </right>
      <top style="hair"/>
      <bottom style="hair"/>
    </border>
    <border>
      <left>
        <color indexed="63"/>
      </left>
      <right>
        <color indexed="63"/>
      </right>
      <top style="thin"/>
      <bottom>
        <color indexed="63"/>
      </bottom>
    </border>
    <border>
      <left style="thick">
        <color indexed="9"/>
      </left>
      <right style="thick">
        <color indexed="9"/>
      </right>
      <top>
        <color indexed="63"/>
      </top>
      <bottom>
        <color indexed="63"/>
      </bottom>
    </border>
    <border>
      <left>
        <color indexed="63"/>
      </left>
      <right style="thick">
        <color indexed="9"/>
      </right>
      <top style="hair"/>
      <bottom style="hair"/>
    </border>
    <border>
      <left>
        <color indexed="63"/>
      </left>
      <right style="thick">
        <color indexed="9"/>
      </right>
      <top style="hair">
        <color indexed="63"/>
      </top>
      <bottom>
        <color indexed="63"/>
      </bottom>
    </border>
    <border>
      <left style="thick">
        <color indexed="9"/>
      </left>
      <right>
        <color indexed="63"/>
      </right>
      <top>
        <color indexed="63"/>
      </top>
      <bottom>
        <color indexed="63"/>
      </bottom>
    </border>
    <border>
      <left>
        <color indexed="63"/>
      </left>
      <right>
        <color indexed="63"/>
      </right>
      <top>
        <color indexed="63"/>
      </top>
      <bottom style="hair">
        <color indexed="22"/>
      </bottom>
    </border>
    <border>
      <left>
        <color indexed="63"/>
      </left>
      <right style="thick">
        <color indexed="9"/>
      </right>
      <top>
        <color indexed="63"/>
      </top>
      <bottom style="hair">
        <color indexed="22"/>
      </bottom>
    </border>
    <border>
      <left style="thick">
        <color indexed="9"/>
      </left>
      <right style="thick">
        <color indexed="9"/>
      </right>
      <top>
        <color indexed="63"/>
      </top>
      <bottom style="hair">
        <color indexed="22"/>
      </bottom>
    </border>
    <border>
      <left style="thick">
        <color indexed="9"/>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style="hair"/>
    </border>
    <border>
      <left>
        <color indexed="63"/>
      </left>
      <right style="thick">
        <color indexed="9"/>
      </right>
      <top>
        <color indexed="63"/>
      </top>
      <bottom>
        <color indexed="63"/>
      </bottom>
    </border>
    <border>
      <left>
        <color indexed="63"/>
      </left>
      <right style="thick">
        <color indexed="9"/>
      </right>
      <top style="hair">
        <color indexed="22"/>
      </top>
      <bottom style="hair">
        <color indexed="22"/>
      </bottom>
    </border>
    <border>
      <left style="thick">
        <color indexed="9"/>
      </left>
      <right style="thick">
        <color indexed="9"/>
      </right>
      <top style="hair">
        <color indexed="22"/>
      </top>
      <bottom style="hair">
        <color indexed="22"/>
      </bottom>
    </border>
    <border>
      <left style="thick">
        <color indexed="9"/>
      </left>
      <right>
        <color indexed="63"/>
      </right>
      <top style="hair">
        <color indexed="22"/>
      </top>
      <bottom style="hair">
        <color indexed="22"/>
      </bottom>
    </border>
    <border>
      <left style="thick">
        <color indexed="9"/>
      </left>
      <right style="thick">
        <color indexed="9"/>
      </right>
      <top style="hair"/>
      <bottom style="hair"/>
    </border>
    <border>
      <left>
        <color indexed="63"/>
      </left>
      <right style="thick">
        <color indexed="9"/>
      </right>
      <top>
        <color indexed="63"/>
      </top>
      <bottom style="hair"/>
    </border>
    <border>
      <left>
        <color indexed="63"/>
      </left>
      <right style="hair">
        <color indexed="9"/>
      </right>
      <top style="hair"/>
      <bottom style="hair"/>
    </border>
    <border>
      <left>
        <color indexed="63"/>
      </left>
      <right>
        <color indexed="63"/>
      </right>
      <top>
        <color indexed="63"/>
      </top>
      <bottom style="hair">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4" fillId="0" borderId="0">
      <alignment horizontal="left"/>
      <protection/>
    </xf>
    <xf numFmtId="49" fontId="15" fillId="0" borderId="0">
      <alignment horizontal="left"/>
      <protection/>
    </xf>
    <xf numFmtId="49" fontId="16" fillId="0" borderId="0">
      <alignment horizontal="left"/>
      <protection/>
    </xf>
    <xf numFmtId="0" fontId="16" fillId="0" borderId="1">
      <alignment horizontal="right"/>
      <protection/>
    </xf>
    <xf numFmtId="0" fontId="16" fillId="0" borderId="2">
      <alignment horizontal="right"/>
      <protection/>
    </xf>
    <xf numFmtId="0" fontId="1" fillId="0" borderId="0">
      <alignment horizontal="left"/>
      <protection/>
    </xf>
    <xf numFmtId="0" fontId="1" fillId="0" borderId="0">
      <alignment horizontal="right"/>
      <protection/>
    </xf>
    <xf numFmtId="0" fontId="11" fillId="0" borderId="0">
      <alignment horizontal="left"/>
      <protection/>
    </xf>
    <xf numFmtId="49" fontId="17" fillId="0" borderId="0">
      <alignment horizontal="right"/>
      <protection/>
    </xf>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lignment/>
      <protection/>
    </xf>
    <xf numFmtId="0" fontId="1" fillId="0" borderId="0">
      <alignment/>
      <protection/>
    </xf>
    <xf numFmtId="0" fontId="8" fillId="0" borderId="0">
      <alignment/>
      <protection/>
    </xf>
    <xf numFmtId="0" fontId="32"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9" fontId="0" fillId="0" borderId="0" applyFont="0" applyFill="0" applyBorder="0" applyAlignment="0" applyProtection="0"/>
  </cellStyleXfs>
  <cellXfs count="791">
    <xf numFmtId="0" fontId="0" fillId="0" borderId="0" xfId="0" applyAlignment="1">
      <alignment/>
    </xf>
    <xf numFmtId="0" fontId="1" fillId="0" borderId="0" xfId="0" applyFont="1" applyBorder="1" applyAlignment="1">
      <alignment/>
    </xf>
    <xf numFmtId="0" fontId="1" fillId="0" borderId="3" xfId="0" applyFont="1" applyBorder="1" applyAlignment="1">
      <alignment/>
    </xf>
    <xf numFmtId="0" fontId="1"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right"/>
    </xf>
    <xf numFmtId="0" fontId="1" fillId="0" borderId="4" xfId="0" applyFont="1" applyBorder="1" applyAlignment="1">
      <alignment/>
    </xf>
    <xf numFmtId="0" fontId="1" fillId="0" borderId="4" xfId="0" applyFont="1" applyBorder="1" applyAlignment="1">
      <alignment horizontal="right"/>
    </xf>
    <xf numFmtId="0" fontId="1" fillId="0" borderId="0" xfId="0" applyFont="1" applyBorder="1" applyAlignment="1">
      <alignment/>
    </xf>
    <xf numFmtId="0" fontId="1" fillId="0" borderId="3" xfId="0" applyFont="1" applyBorder="1" applyAlignment="1">
      <alignment/>
    </xf>
    <xf numFmtId="0" fontId="0" fillId="0" borderId="3" xfId="0" applyBorder="1" applyAlignment="1">
      <alignment/>
    </xf>
    <xf numFmtId="0" fontId="4" fillId="2" borderId="0" xfId="41" applyFont="1" applyFill="1" applyAlignment="1">
      <alignment horizontal="left"/>
      <protection/>
    </xf>
    <xf numFmtId="0" fontId="4" fillId="2" borderId="0" xfId="41" applyFont="1" applyFill="1" applyAlignment="1">
      <alignment horizontal="right"/>
      <protection/>
    </xf>
    <xf numFmtId="0" fontId="5" fillId="0" borderId="0" xfId="0" applyFont="1" applyAlignment="1">
      <alignment/>
    </xf>
    <xf numFmtId="0" fontId="6" fillId="0" borderId="0" xfId="41" applyFont="1" applyFill="1" applyAlignment="1">
      <alignment horizontal="right"/>
      <protection/>
    </xf>
    <xf numFmtId="0" fontId="7" fillId="0" borderId="0" xfId="33" applyFont="1" applyAlignment="1">
      <alignment/>
      <protection/>
    </xf>
    <xf numFmtId="0" fontId="1" fillId="0" borderId="0" xfId="33" applyFont="1" applyAlignment="1">
      <alignment/>
      <protection/>
    </xf>
    <xf numFmtId="0" fontId="0" fillId="0" borderId="0" xfId="0" applyFill="1" applyBorder="1" applyAlignment="1">
      <alignment/>
    </xf>
    <xf numFmtId="0" fontId="4" fillId="0" borderId="0" xfId="41" applyFont="1" applyFill="1" applyAlignment="1">
      <alignment horizontal="right"/>
      <protection/>
    </xf>
    <xf numFmtId="0" fontId="9" fillId="0" borderId="3" xfId="0" applyFont="1" applyBorder="1" applyAlignment="1">
      <alignment/>
    </xf>
    <xf numFmtId="0" fontId="9" fillId="0" borderId="0" xfId="0" applyFont="1" applyBorder="1" applyAlignment="1">
      <alignment/>
    </xf>
    <xf numFmtId="0" fontId="1" fillId="0" borderId="0" xfId="0" applyFont="1" applyFill="1" applyBorder="1" applyAlignment="1">
      <alignment/>
    </xf>
    <xf numFmtId="0" fontId="1" fillId="0" borderId="3" xfId="0" applyFont="1" applyBorder="1" applyAlignment="1">
      <alignment horizontal="right"/>
    </xf>
    <xf numFmtId="0" fontId="10" fillId="2" borderId="0" xfId="41" applyFont="1" applyFill="1" applyAlignment="1">
      <alignment horizontal="left"/>
      <protection/>
    </xf>
    <xf numFmtId="3" fontId="9" fillId="0" borderId="3" xfId="0" applyNumberFormat="1" applyFont="1" applyBorder="1" applyAlignment="1">
      <alignment/>
    </xf>
    <xf numFmtId="0" fontId="1" fillId="0" borderId="0" xfId="0" applyFont="1" applyBorder="1" applyAlignment="1">
      <alignment horizontal="right"/>
    </xf>
    <xf numFmtId="3" fontId="11" fillId="0" borderId="0" xfId="0" applyNumberFormat="1" applyFont="1" applyBorder="1" applyAlignment="1">
      <alignment horizontal="right"/>
    </xf>
    <xf numFmtId="164" fontId="12" fillId="0" borderId="0" xfId="0" applyNumberFormat="1" applyFont="1" applyBorder="1" applyAlignment="1">
      <alignment horizontal="right"/>
    </xf>
    <xf numFmtId="164" fontId="11" fillId="0" borderId="0" xfId="0" applyNumberFormat="1" applyFont="1" applyBorder="1" applyAlignment="1">
      <alignment horizontal="right"/>
    </xf>
    <xf numFmtId="3" fontId="1" fillId="0" borderId="0" xfId="0" applyNumberFormat="1" applyFont="1" applyBorder="1" applyAlignment="1">
      <alignment horizontal="right"/>
    </xf>
    <xf numFmtId="0" fontId="13" fillId="0" borderId="5" xfId="0" applyFont="1" applyBorder="1" applyAlignment="1">
      <alignment horizontal="left"/>
    </xf>
    <xf numFmtId="0" fontId="13" fillId="0" borderId="0" xfId="0" applyFont="1" applyBorder="1" applyAlignment="1">
      <alignment horizontal="left"/>
    </xf>
    <xf numFmtId="3" fontId="13" fillId="0" borderId="0" xfId="0" applyNumberFormat="1" applyFont="1" applyBorder="1" applyAlignment="1">
      <alignment horizontal="right"/>
    </xf>
    <xf numFmtId="0" fontId="1" fillId="0" borderId="0" xfId="0" applyFont="1" applyBorder="1" applyAlignment="1">
      <alignment horizontal="left" indent="1"/>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Border="1" applyAlignment="1" quotePrefix="1">
      <alignment horizontal="left" indent="1"/>
    </xf>
    <xf numFmtId="0" fontId="13" fillId="0" borderId="3" xfId="0" applyFont="1" applyBorder="1" applyAlignment="1">
      <alignment horizontal="left"/>
    </xf>
    <xf numFmtId="3" fontId="13" fillId="0" borderId="3" xfId="0" applyNumberFormat="1" applyFont="1" applyBorder="1" applyAlignment="1">
      <alignment/>
    </xf>
    <xf numFmtId="0" fontId="9" fillId="0" borderId="0" xfId="0" applyFont="1" applyBorder="1" applyAlignment="1">
      <alignment/>
    </xf>
    <xf numFmtId="0" fontId="1" fillId="0" borderId="1" xfId="0" applyFont="1" applyBorder="1" applyAlignment="1">
      <alignment horizontal="left"/>
    </xf>
    <xf numFmtId="3" fontId="1" fillId="0" borderId="1" xfId="0" applyNumberFormat="1" applyFont="1" applyBorder="1" applyAlignment="1">
      <alignment horizontal="right"/>
    </xf>
    <xf numFmtId="0" fontId="1" fillId="0" borderId="1" xfId="0" applyFont="1" applyBorder="1" applyAlignment="1">
      <alignment/>
    </xf>
    <xf numFmtId="0" fontId="1" fillId="0" borderId="3" xfId="0" applyFont="1" applyFill="1" applyBorder="1" applyAlignment="1">
      <alignment/>
    </xf>
    <xf numFmtId="0" fontId="1" fillId="0" borderId="0" xfId="0" applyFont="1" applyAlignment="1">
      <alignment/>
    </xf>
    <xf numFmtId="0" fontId="7" fillId="0" borderId="0" xfId="0" applyFont="1" applyAlignment="1">
      <alignment/>
    </xf>
    <xf numFmtId="0" fontId="7" fillId="0" borderId="0" xfId="0" applyFont="1" applyBorder="1" applyAlignment="1">
      <alignment/>
    </xf>
    <xf numFmtId="0" fontId="21" fillId="0" borderId="0" xfId="0" applyFont="1" applyBorder="1" applyAlignment="1">
      <alignment/>
    </xf>
    <xf numFmtId="0" fontId="22" fillId="0" borderId="0" xfId="41" applyFont="1" applyFill="1">
      <alignment/>
      <protection/>
    </xf>
    <xf numFmtId="0" fontId="22" fillId="0" borderId="0" xfId="41" applyFont="1" applyFill="1" applyBorder="1" applyAlignment="1">
      <alignment horizontal="left" vertical="center"/>
      <protection/>
    </xf>
    <xf numFmtId="0" fontId="22" fillId="0" borderId="0" xfId="41" applyFont="1" applyFill="1" applyBorder="1" applyAlignment="1">
      <alignment vertical="center"/>
      <protection/>
    </xf>
    <xf numFmtId="0" fontId="24" fillId="0" borderId="0" xfId="41" applyFont="1" applyFill="1" applyBorder="1" applyAlignment="1">
      <alignment vertical="center"/>
      <protection/>
    </xf>
    <xf numFmtId="0" fontId="9" fillId="0" borderId="3" xfId="41" applyFont="1" applyBorder="1" applyAlignment="1">
      <alignment horizontal="left"/>
      <protection/>
    </xf>
    <xf numFmtId="0" fontId="25" fillId="0" borderId="3" xfId="41" applyFont="1" applyBorder="1">
      <alignment/>
      <protection/>
    </xf>
    <xf numFmtId="0" fontId="25" fillId="0" borderId="0" xfId="41" applyFont="1">
      <alignment/>
      <protection/>
    </xf>
    <xf numFmtId="0" fontId="1" fillId="0" borderId="0" xfId="41" applyFont="1">
      <alignment/>
      <protection/>
    </xf>
    <xf numFmtId="0" fontId="11" fillId="0" borderId="0" xfId="41" applyFont="1">
      <alignment/>
      <protection/>
    </xf>
    <xf numFmtId="0" fontId="11" fillId="0" borderId="3" xfId="41" applyFont="1" applyBorder="1">
      <alignment/>
      <protection/>
    </xf>
    <xf numFmtId="0" fontId="0" fillId="0" borderId="0" xfId="0" applyBorder="1" applyAlignment="1">
      <alignment/>
    </xf>
    <xf numFmtId="0" fontId="1" fillId="0" borderId="3" xfId="41" applyFont="1" applyBorder="1">
      <alignment/>
      <protection/>
    </xf>
    <xf numFmtId="0" fontId="27" fillId="0" borderId="0" xfId="41" applyFont="1" applyBorder="1">
      <alignment/>
      <protection/>
    </xf>
    <xf numFmtId="0" fontId="12" fillId="0" borderId="0" xfId="31" applyNumberFormat="1" applyFont="1" applyFill="1" applyBorder="1" applyAlignment="1">
      <alignment horizontal="left"/>
      <protection/>
    </xf>
    <xf numFmtId="0" fontId="11" fillId="0" borderId="0" xfId="31" applyFont="1" applyFill="1" applyBorder="1" applyAlignment="1">
      <alignment horizontal="left"/>
      <protection/>
    </xf>
    <xf numFmtId="0" fontId="11" fillId="0" borderId="0" xfId="41" applyFont="1" applyAlignment="1">
      <alignment/>
      <protection/>
    </xf>
    <xf numFmtId="0" fontId="1" fillId="0" borderId="0" xfId="41" applyFont="1" applyAlignment="1">
      <alignment horizontal="left" indent="1"/>
      <protection/>
    </xf>
    <xf numFmtId="0" fontId="1" fillId="0" borderId="0" xfId="41" applyFont="1" applyAlignment="1">
      <alignment horizontal="left"/>
      <protection/>
    </xf>
    <xf numFmtId="0" fontId="16" fillId="0" borderId="0" xfId="0" applyFont="1" applyAlignment="1">
      <alignment/>
    </xf>
    <xf numFmtId="0" fontId="0" fillId="0" borderId="0" xfId="0" applyFont="1" applyAlignment="1">
      <alignment/>
    </xf>
    <xf numFmtId="0" fontId="11" fillId="0" borderId="0" xfId="0" applyFont="1" applyAlignment="1">
      <alignment vertical="center"/>
    </xf>
    <xf numFmtId="0" fontId="11" fillId="0" borderId="0" xfId="0" applyFont="1" applyAlignment="1">
      <alignment/>
    </xf>
    <xf numFmtId="0" fontId="12" fillId="0" borderId="0" xfId="31" applyFont="1" applyFill="1" applyBorder="1" applyAlignment="1">
      <alignment horizontal="left" vertical="top"/>
      <protection/>
    </xf>
    <xf numFmtId="0" fontId="11" fillId="0" borderId="0" xfId="41" applyFont="1" applyBorder="1">
      <alignment/>
      <protection/>
    </xf>
    <xf numFmtId="3" fontId="11" fillId="0" borderId="0" xfId="33" applyNumberFormat="1" applyFont="1" applyBorder="1" applyAlignment="1">
      <alignment horizontal="right"/>
      <protection/>
    </xf>
    <xf numFmtId="1" fontId="9" fillId="0" borderId="3" xfId="33" applyNumberFormat="1" applyFont="1" applyBorder="1" applyAlignment="1">
      <alignment/>
      <protection/>
    </xf>
    <xf numFmtId="0" fontId="0" fillId="0" borderId="3" xfId="0" applyBorder="1" applyAlignment="1">
      <alignment/>
    </xf>
    <xf numFmtId="0" fontId="1" fillId="0" borderId="4" xfId="33" applyFont="1" applyBorder="1">
      <alignment/>
      <protection/>
    </xf>
    <xf numFmtId="3" fontId="1" fillId="0" borderId="0" xfId="33" applyNumberFormat="1" applyFont="1" applyBorder="1" applyAlignment="1">
      <alignment horizontal="right"/>
      <protection/>
    </xf>
    <xf numFmtId="3" fontId="13" fillId="0" borderId="0" xfId="33" applyNumberFormat="1" applyFont="1" applyBorder="1" applyAlignment="1">
      <alignment/>
      <protection/>
    </xf>
    <xf numFmtId="0" fontId="1" fillId="0" borderId="0" xfId="33" applyFont="1" applyAlignment="1">
      <alignment horizontal="left"/>
      <protection/>
    </xf>
    <xf numFmtId="3" fontId="1" fillId="0" borderId="0" xfId="33" applyNumberFormat="1" applyFont="1" applyBorder="1" applyAlignment="1">
      <alignment/>
      <protection/>
    </xf>
    <xf numFmtId="3" fontId="1" fillId="0" borderId="4" xfId="33" applyNumberFormat="1" applyFont="1" applyBorder="1" applyAlignment="1">
      <alignment horizontal="right"/>
      <protection/>
    </xf>
    <xf numFmtId="0" fontId="13" fillId="0" borderId="0" xfId="33" applyFont="1" applyAlignment="1">
      <alignment/>
      <protection/>
    </xf>
    <xf numFmtId="3" fontId="13" fillId="0" borderId="6" xfId="33" applyNumberFormat="1" applyFont="1" applyBorder="1" applyAlignment="1">
      <alignment horizontal="right"/>
      <protection/>
    </xf>
    <xf numFmtId="189" fontId="13" fillId="0" borderId="7" xfId="33" applyNumberFormat="1" applyFont="1" applyBorder="1" applyAlignment="1">
      <alignment horizontal="right"/>
      <protection/>
    </xf>
    <xf numFmtId="0" fontId="13" fillId="0" borderId="0" xfId="33" applyFont="1" applyAlignment="1">
      <alignment vertical="center"/>
      <protection/>
    </xf>
    <xf numFmtId="3" fontId="13" fillId="0" borderId="0" xfId="33" applyNumberFormat="1" applyFont="1" applyBorder="1" applyAlignment="1">
      <alignment vertical="center"/>
      <protection/>
    </xf>
    <xf numFmtId="0" fontId="1" fillId="0" borderId="0" xfId="31" applyFont="1" applyFill="1" applyBorder="1" applyAlignment="1">
      <alignment horizontal="left" vertical="top"/>
      <protection/>
    </xf>
    <xf numFmtId="0" fontId="13" fillId="0" borderId="0" xfId="31" applyFont="1" applyFill="1" applyBorder="1" applyAlignment="1">
      <alignment horizontal="left" vertical="top"/>
      <protection/>
    </xf>
    <xf numFmtId="0" fontId="13" fillId="0" borderId="3" xfId="31" applyFont="1" applyFill="1" applyBorder="1" applyAlignment="1">
      <alignment horizontal="left" vertical="top"/>
      <protection/>
    </xf>
    <xf numFmtId="0" fontId="1" fillId="0" borderId="0" xfId="41" applyFont="1" applyBorder="1">
      <alignment/>
      <protection/>
    </xf>
    <xf numFmtId="0" fontId="1" fillId="0" borderId="3" xfId="33" applyFont="1" applyBorder="1" applyAlignment="1">
      <alignment horizontal="left"/>
      <protection/>
    </xf>
    <xf numFmtId="0" fontId="9" fillId="0" borderId="0" xfId="33" applyFont="1" applyBorder="1" applyAlignment="1">
      <alignment/>
      <protection/>
    </xf>
    <xf numFmtId="0" fontId="12" fillId="0" borderId="0" xfId="34" applyFont="1" applyBorder="1" applyAlignment="1">
      <alignment horizontal="left"/>
      <protection/>
    </xf>
    <xf numFmtId="0" fontId="11" fillId="0" borderId="0" xfId="34" applyFont="1" applyBorder="1" applyAlignment="1">
      <alignment horizontal="left" vertical="center" indent="1"/>
      <protection/>
    </xf>
    <xf numFmtId="0" fontId="11" fillId="0" borderId="0" xfId="34" applyFont="1" applyBorder="1" applyAlignment="1" quotePrefix="1">
      <alignment horizontal="left" vertical="center" indent="1"/>
      <protection/>
    </xf>
    <xf numFmtId="0" fontId="12" fillId="0" borderId="0" xfId="34" applyFont="1" applyBorder="1" applyAlignment="1">
      <alignment horizontal="left" vertical="center"/>
      <protection/>
    </xf>
    <xf numFmtId="0" fontId="11" fillId="0" borderId="3" xfId="34" applyFont="1" applyBorder="1" applyAlignment="1">
      <alignment horizontal="left" indent="1"/>
      <protection/>
    </xf>
    <xf numFmtId="0" fontId="12" fillId="0" borderId="0" xfId="31" applyFont="1" applyFill="1" applyBorder="1" applyAlignment="1">
      <alignment horizontal="left"/>
      <protection/>
    </xf>
    <xf numFmtId="0" fontId="11" fillId="0" borderId="0" xfId="31" applyFont="1" applyFill="1" applyBorder="1" applyAlignment="1">
      <alignment horizontal="left"/>
      <protection/>
    </xf>
    <xf numFmtId="0" fontId="1" fillId="0" borderId="4" xfId="41" applyFont="1" applyBorder="1">
      <alignment/>
      <protection/>
    </xf>
    <xf numFmtId="0" fontId="1" fillId="0" borderId="4" xfId="41" applyFont="1" applyBorder="1" applyAlignment="1">
      <alignment horizontal="right"/>
      <protection/>
    </xf>
    <xf numFmtId="0" fontId="1" fillId="0" borderId="4" xfId="33" applyFont="1" applyBorder="1" applyAlignment="1">
      <alignment horizontal="right"/>
      <protection/>
    </xf>
    <xf numFmtId="0" fontId="1" fillId="0" borderId="0" xfId="41" applyFont="1" applyAlignment="1">
      <alignment horizontal="right"/>
      <protection/>
    </xf>
    <xf numFmtId="0" fontId="1" fillId="0" borderId="3" xfId="41" applyFont="1" applyBorder="1" applyAlignment="1">
      <alignment horizontal="right"/>
      <protection/>
    </xf>
    <xf numFmtId="0" fontId="30" fillId="0" borderId="0" xfId="41" applyFont="1">
      <alignment/>
      <protection/>
    </xf>
    <xf numFmtId="0" fontId="13" fillId="0" borderId="0" xfId="41" applyFont="1">
      <alignment/>
      <protection/>
    </xf>
    <xf numFmtId="0" fontId="1" fillId="0" borderId="1" xfId="41" applyFont="1" applyBorder="1">
      <alignment/>
      <protection/>
    </xf>
    <xf numFmtId="0" fontId="1" fillId="0" borderId="1" xfId="41" applyFont="1" applyBorder="1" applyAlignment="1">
      <alignment horizontal="right"/>
      <protection/>
    </xf>
    <xf numFmtId="181" fontId="1" fillId="0" borderId="0" xfId="0" applyNumberFormat="1" applyFont="1" applyAlignment="1">
      <alignment horizontal="left"/>
    </xf>
    <xf numFmtId="3" fontId="1" fillId="0" borderId="0" xfId="0" applyNumberFormat="1" applyFont="1" applyAlignment="1">
      <alignment horizontal="left"/>
    </xf>
    <xf numFmtId="0" fontId="1" fillId="0" borderId="0" xfId="0" applyFont="1" applyFill="1" applyAlignment="1">
      <alignment/>
    </xf>
    <xf numFmtId="0" fontId="1" fillId="0" borderId="0" xfId="0" applyFont="1" applyAlignment="1">
      <alignment horizontal="left" indent="1"/>
    </xf>
    <xf numFmtId="0" fontId="1" fillId="0" borderId="7" xfId="0" applyFont="1" applyBorder="1" applyAlignment="1">
      <alignment/>
    </xf>
    <xf numFmtId="0" fontId="1" fillId="0" borderId="2" xfId="0" applyFont="1" applyBorder="1" applyAlignment="1">
      <alignment horizontal="right"/>
    </xf>
    <xf numFmtId="0" fontId="1" fillId="0" borderId="4" xfId="0" applyFont="1" applyBorder="1" applyAlignment="1">
      <alignment/>
    </xf>
    <xf numFmtId="0" fontId="1" fillId="0" borderId="8" xfId="0" applyFont="1" applyBorder="1" applyAlignment="1">
      <alignment/>
    </xf>
    <xf numFmtId="0" fontId="1" fillId="0" borderId="4" xfId="0" applyFont="1" applyBorder="1" applyAlignment="1">
      <alignment horizontal="right"/>
    </xf>
    <xf numFmtId="0" fontId="0" fillId="0" borderId="4" xfId="0" applyBorder="1" applyAlignment="1">
      <alignment/>
    </xf>
    <xf numFmtId="0" fontId="1" fillId="0" borderId="4" xfId="0" applyFont="1" applyBorder="1" applyAlignment="1">
      <alignment horizontal="left" indent="1"/>
    </xf>
    <xf numFmtId="0" fontId="34" fillId="0" borderId="0" xfId="0" applyFont="1" applyBorder="1" applyAlignment="1">
      <alignment/>
    </xf>
    <xf numFmtId="0" fontId="3" fillId="0" borderId="3" xfId="0" applyFont="1" applyBorder="1" applyAlignment="1">
      <alignment/>
    </xf>
    <xf numFmtId="0" fontId="1" fillId="0" borderId="1" xfId="0" applyFont="1" applyBorder="1" applyAlignment="1">
      <alignment/>
    </xf>
    <xf numFmtId="0" fontId="1" fillId="0" borderId="1" xfId="0" applyFont="1" applyBorder="1" applyAlignment="1">
      <alignment horizontal="right"/>
    </xf>
    <xf numFmtId="0" fontId="1" fillId="0" borderId="0" xfId="0" applyFont="1" applyAlignment="1">
      <alignment/>
    </xf>
    <xf numFmtId="3" fontId="1" fillId="0" borderId="6" xfId="0" applyNumberFormat="1" applyFont="1" applyBorder="1" applyAlignment="1">
      <alignment/>
    </xf>
    <xf numFmtId="3" fontId="1" fillId="0" borderId="0" xfId="0" applyNumberFormat="1" applyFont="1" applyBorder="1" applyAlignment="1">
      <alignment/>
    </xf>
    <xf numFmtId="181" fontId="1" fillId="0" borderId="0" xfId="0" applyNumberFormat="1" applyFont="1" applyBorder="1" applyAlignment="1">
      <alignment/>
    </xf>
    <xf numFmtId="3" fontId="1" fillId="0" borderId="3" xfId="0" applyNumberFormat="1" applyFont="1" applyBorder="1" applyAlignment="1">
      <alignment/>
    </xf>
    <xf numFmtId="0" fontId="1" fillId="0" borderId="0" xfId="0" applyFont="1" applyBorder="1" applyAlignment="1">
      <alignment horizontal="right"/>
    </xf>
    <xf numFmtId="3" fontId="1" fillId="0" borderId="0" xfId="0" applyNumberFormat="1" applyFont="1" applyAlignment="1">
      <alignment/>
    </xf>
    <xf numFmtId="0" fontId="2" fillId="0" borderId="0" xfId="0" applyFont="1" applyBorder="1" applyAlignment="1">
      <alignment/>
    </xf>
    <xf numFmtId="0" fontId="33" fillId="2" borderId="0" xfId="0" applyFont="1" applyFill="1" applyBorder="1" applyAlignment="1">
      <alignment/>
    </xf>
    <xf numFmtId="0" fontId="11" fillId="0" borderId="0" xfId="0" applyFont="1" applyBorder="1" applyAlignment="1">
      <alignment/>
    </xf>
    <xf numFmtId="0" fontId="0" fillId="0" borderId="1" xfId="0" applyBorder="1" applyAlignment="1">
      <alignment/>
    </xf>
    <xf numFmtId="0" fontId="1" fillId="0" borderId="0" xfId="0" applyFont="1" applyBorder="1" applyAlignment="1">
      <alignment/>
    </xf>
    <xf numFmtId="0" fontId="1" fillId="0" borderId="1" xfId="0" applyFont="1" applyBorder="1" applyAlignment="1">
      <alignment/>
    </xf>
    <xf numFmtId="0" fontId="1" fillId="0" borderId="3" xfId="0" applyFont="1" applyBorder="1" applyAlignment="1">
      <alignment/>
    </xf>
    <xf numFmtId="0" fontId="1" fillId="0" borderId="0" xfId="0" applyFont="1" applyBorder="1" applyAlignment="1">
      <alignment wrapText="1"/>
    </xf>
    <xf numFmtId="0" fontId="9" fillId="0" borderId="3" xfId="0" applyFont="1" applyFill="1" applyBorder="1" applyAlignment="1">
      <alignment/>
    </xf>
    <xf numFmtId="0" fontId="0" fillId="0" borderId="1" xfId="0" applyBorder="1" applyAlignment="1">
      <alignment vertical="center"/>
    </xf>
    <xf numFmtId="0" fontId="1" fillId="0" borderId="1" xfId="0" applyFont="1" applyBorder="1" applyAlignment="1">
      <alignment horizontal="right" vertical="center"/>
    </xf>
    <xf numFmtId="0" fontId="0" fillId="0" borderId="0" xfId="0" applyAlignment="1">
      <alignment vertical="center"/>
    </xf>
    <xf numFmtId="0" fontId="1" fillId="0" borderId="1" xfId="0" applyFont="1" applyBorder="1" applyAlignment="1">
      <alignment vertical="center"/>
    </xf>
    <xf numFmtId="0" fontId="10" fillId="2" borderId="0" xfId="0" applyFont="1" applyFill="1" applyAlignment="1">
      <alignment/>
    </xf>
    <xf numFmtId="0" fontId="3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6" fillId="0" borderId="0" xfId="0" applyFont="1" applyBorder="1" applyAlignment="1">
      <alignment/>
    </xf>
    <xf numFmtId="0" fontId="0" fillId="0" borderId="0" xfId="0" applyBorder="1" applyAlignment="1">
      <alignment vertical="center"/>
    </xf>
    <xf numFmtId="0" fontId="1" fillId="0" borderId="2" xfId="0" applyFont="1" applyBorder="1" applyAlignment="1">
      <alignment horizontal="right"/>
    </xf>
    <xf numFmtId="0" fontId="1" fillId="0" borderId="0" xfId="0" applyFont="1" applyAlignment="1">
      <alignment horizontal="left"/>
    </xf>
    <xf numFmtId="0" fontId="1" fillId="0" borderId="4" xfId="0" applyFont="1" applyBorder="1" applyAlignment="1">
      <alignment horizontal="left"/>
    </xf>
    <xf numFmtId="0" fontId="7" fillId="2" borderId="0" xfId="0" applyFont="1" applyFill="1" applyAlignment="1">
      <alignment/>
    </xf>
    <xf numFmtId="0" fontId="10" fillId="0" borderId="0" xfId="0" applyFont="1" applyFill="1" applyAlignment="1">
      <alignment/>
    </xf>
    <xf numFmtId="0" fontId="7" fillId="0" borderId="0" xfId="0" applyFont="1" applyFill="1" applyAlignment="1">
      <alignment/>
    </xf>
    <xf numFmtId="0" fontId="1" fillId="0" borderId="0" xfId="0" applyFont="1" applyFill="1" applyAlignment="1">
      <alignment/>
    </xf>
    <xf numFmtId="0" fontId="1" fillId="0" borderId="9" xfId="0" applyFont="1" applyBorder="1" applyAlignment="1">
      <alignment horizontal="right"/>
    </xf>
    <xf numFmtId="0" fontId="13" fillId="0" borderId="0" xfId="0" applyFont="1" applyAlignment="1">
      <alignment/>
    </xf>
    <xf numFmtId="0" fontId="39" fillId="0" borderId="0" xfId="0" applyFont="1" applyAlignment="1">
      <alignment/>
    </xf>
    <xf numFmtId="0" fontId="0" fillId="0" borderId="0" xfId="0" applyAlignment="1">
      <alignment/>
    </xf>
    <xf numFmtId="0" fontId="11" fillId="0" borderId="0" xfId="0" applyFont="1" applyFill="1" applyBorder="1" applyAlignment="1">
      <alignment/>
    </xf>
    <xf numFmtId="164" fontId="1" fillId="0" borderId="6" xfId="0" applyNumberFormat="1" applyFont="1" applyBorder="1" applyAlignment="1">
      <alignment horizontal="right"/>
    </xf>
    <xf numFmtId="164" fontId="1" fillId="0" borderId="8" xfId="0" applyNumberFormat="1" applyFont="1" applyBorder="1" applyAlignment="1">
      <alignment horizontal="right"/>
    </xf>
    <xf numFmtId="164" fontId="1" fillId="0" borderId="0" xfId="0" applyNumberFormat="1" applyFont="1" applyAlignment="1">
      <alignment horizontal="right"/>
    </xf>
    <xf numFmtId="164" fontId="1" fillId="0" borderId="3" xfId="0" applyNumberFormat="1" applyFont="1" applyBorder="1" applyAlignment="1">
      <alignment horizontal="right"/>
    </xf>
    <xf numFmtId="0" fontId="1" fillId="0" borderId="0" xfId="0" applyFont="1" applyAlignment="1">
      <alignment horizontal="right"/>
    </xf>
    <xf numFmtId="164" fontId="1" fillId="0" borderId="0" xfId="0" applyNumberFormat="1" applyFont="1" applyBorder="1" applyAlignment="1">
      <alignment/>
    </xf>
    <xf numFmtId="164" fontId="1" fillId="0" borderId="3" xfId="0" applyNumberFormat="1" applyFont="1" applyBorder="1" applyAlignment="1">
      <alignment/>
    </xf>
    <xf numFmtId="0" fontId="43" fillId="0" borderId="0" xfId="0" applyFont="1" applyBorder="1" applyAlignment="1">
      <alignment/>
    </xf>
    <xf numFmtId="3" fontId="1" fillId="0" borderId="0" xfId="41" applyNumberFormat="1" applyFont="1" applyAlignment="1">
      <alignment horizontal="left"/>
      <protection/>
    </xf>
    <xf numFmtId="3" fontId="1" fillId="0" borderId="0" xfId="41" applyNumberFormat="1" applyFont="1" applyAlignment="1">
      <alignment horizontal="right"/>
      <protection/>
    </xf>
    <xf numFmtId="181" fontId="1" fillId="0" borderId="6" xfId="41" applyNumberFormat="1" applyFont="1" applyBorder="1">
      <alignment/>
      <protection/>
    </xf>
    <xf numFmtId="164" fontId="1" fillId="0" borderId="0" xfId="41" applyNumberFormat="1" applyFont="1">
      <alignment/>
      <protection/>
    </xf>
    <xf numFmtId="164" fontId="1" fillId="0" borderId="0" xfId="41" applyNumberFormat="1" applyFont="1" applyBorder="1">
      <alignment/>
      <protection/>
    </xf>
    <xf numFmtId="3" fontId="1" fillId="0" borderId="7" xfId="33" applyNumberFormat="1" applyFont="1" applyBorder="1">
      <alignment/>
      <protection/>
    </xf>
    <xf numFmtId="3" fontId="1" fillId="0" borderId="0" xfId="33" applyNumberFormat="1" applyFont="1">
      <alignment/>
      <protection/>
    </xf>
    <xf numFmtId="3" fontId="1" fillId="0" borderId="0" xfId="33" applyNumberFormat="1" applyFont="1" applyBorder="1">
      <alignment/>
      <protection/>
    </xf>
    <xf numFmtId="3" fontId="1" fillId="0" borderId="3" xfId="33" applyNumberFormat="1" applyFont="1" applyBorder="1">
      <alignment/>
      <protection/>
    </xf>
    <xf numFmtId="3" fontId="1" fillId="0" borderId="0" xfId="0" applyNumberFormat="1" applyFont="1" applyAlignment="1">
      <alignment horizontal="right" vertical="center"/>
    </xf>
    <xf numFmtId="0" fontId="13" fillId="0" borderId="0" xfId="34" applyFont="1" applyBorder="1" applyAlignment="1">
      <alignment horizontal="left"/>
      <protection/>
    </xf>
    <xf numFmtId="0" fontId="13" fillId="0" borderId="0" xfId="34" applyFont="1" applyBorder="1" applyAlignment="1">
      <alignment horizontal="left" vertical="center"/>
      <protection/>
    </xf>
    <xf numFmtId="3" fontId="1" fillId="0" borderId="0" xfId="34" applyNumberFormat="1" applyFont="1" applyBorder="1" applyAlignment="1">
      <alignment horizontal="right" vertical="center"/>
      <protection/>
    </xf>
    <xf numFmtId="3" fontId="1" fillId="0" borderId="0" xfId="34" applyNumberFormat="1" applyFont="1" applyBorder="1" applyAlignment="1" quotePrefix="1">
      <alignment horizontal="right" vertical="center"/>
      <protection/>
    </xf>
    <xf numFmtId="3" fontId="1" fillId="0" borderId="0" xfId="33" applyNumberFormat="1" applyFont="1" applyBorder="1" applyAlignment="1">
      <alignment vertical="top"/>
      <protection/>
    </xf>
    <xf numFmtId="3" fontId="13" fillId="0" borderId="0" xfId="33" applyNumberFormat="1" applyFont="1" applyBorder="1" applyAlignment="1">
      <alignment vertical="top"/>
      <protection/>
    </xf>
    <xf numFmtId="3" fontId="13" fillId="0" borderId="3" xfId="33" applyNumberFormat="1" applyFont="1" applyBorder="1" applyAlignment="1">
      <alignment vertical="top"/>
      <protection/>
    </xf>
    <xf numFmtId="189" fontId="13" fillId="0" borderId="0" xfId="33" applyNumberFormat="1" applyFont="1" applyBorder="1" applyAlignment="1">
      <alignment horizontal="right"/>
      <protection/>
    </xf>
    <xf numFmtId="189" fontId="13" fillId="0" borderId="3" xfId="33" applyNumberFormat="1" applyFont="1" applyBorder="1" applyAlignment="1">
      <alignment horizontal="right"/>
      <protection/>
    </xf>
    <xf numFmtId="189" fontId="1" fillId="0" borderId="0" xfId="33" applyNumberFormat="1" applyFont="1" applyBorder="1" applyAlignment="1">
      <alignment horizontal="right"/>
      <protection/>
    </xf>
    <xf numFmtId="181" fontId="1" fillId="0" borderId="3" xfId="41" applyNumberFormat="1" applyFont="1" applyBorder="1">
      <alignment/>
      <protection/>
    </xf>
    <xf numFmtId="0" fontId="11" fillId="0" borderId="0" xfId="0" applyFont="1" applyBorder="1" applyAlignment="1">
      <alignment/>
    </xf>
    <xf numFmtId="3" fontId="1" fillId="0" borderId="0" xfId="41" applyNumberFormat="1" applyFont="1" applyAlignment="1">
      <alignment/>
      <protection/>
    </xf>
    <xf numFmtId="3" fontId="1" fillId="0" borderId="0" xfId="41" applyNumberFormat="1" applyFont="1">
      <alignment/>
      <protection/>
    </xf>
    <xf numFmtId="3" fontId="1" fillId="0" borderId="0" xfId="41" applyNumberFormat="1" applyFont="1" applyBorder="1">
      <alignment/>
      <protection/>
    </xf>
    <xf numFmtId="0" fontId="9" fillId="0" borderId="3" xfId="33" applyFont="1" applyBorder="1" applyAlignment="1">
      <alignment/>
      <protection/>
    </xf>
    <xf numFmtId="0" fontId="0" fillId="0" borderId="3" xfId="0" applyFont="1" applyBorder="1" applyAlignment="1">
      <alignment/>
    </xf>
    <xf numFmtId="0" fontId="11" fillId="0" borderId="3" xfId="0" applyFont="1" applyBorder="1" applyAlignment="1">
      <alignment/>
    </xf>
    <xf numFmtId="0" fontId="11" fillId="0" borderId="3" xfId="41" applyFont="1" applyBorder="1" applyAlignment="1">
      <alignment/>
      <protection/>
    </xf>
    <xf numFmtId="0" fontId="0" fillId="0" borderId="0" xfId="0" applyAlignment="1">
      <alignment horizontal="left"/>
    </xf>
    <xf numFmtId="0" fontId="1" fillId="0" borderId="0" xfId="0" applyFont="1" applyAlignment="1">
      <alignment/>
    </xf>
    <xf numFmtId="0" fontId="42" fillId="0" borderId="0" xfId="0" applyFont="1" applyBorder="1" applyAlignment="1">
      <alignment/>
    </xf>
    <xf numFmtId="0" fontId="41" fillId="0" borderId="3" xfId="0" applyFont="1" applyBorder="1" applyAlignment="1">
      <alignment/>
    </xf>
    <xf numFmtId="3" fontId="0" fillId="0" borderId="0" xfId="0" applyNumberFormat="1" applyAlignment="1">
      <alignment/>
    </xf>
    <xf numFmtId="3" fontId="0" fillId="0" borderId="3" xfId="0" applyNumberFormat="1" applyBorder="1" applyAlignment="1">
      <alignment/>
    </xf>
    <xf numFmtId="0" fontId="31" fillId="0" borderId="0" xfId="41" applyNumberFormat="1" applyFont="1" applyBorder="1" applyAlignment="1">
      <alignment horizontal="left"/>
      <protection/>
    </xf>
    <xf numFmtId="0" fontId="1" fillId="0" borderId="0" xfId="0" applyFont="1" applyFill="1" applyBorder="1" applyAlignment="1">
      <alignment/>
    </xf>
    <xf numFmtId="3" fontId="13" fillId="0" borderId="6" xfId="0" applyNumberFormat="1" applyFont="1" applyBorder="1" applyAlignment="1">
      <alignment/>
    </xf>
    <xf numFmtId="3" fontId="1" fillId="0" borderId="4" xfId="0" applyNumberFormat="1" applyFont="1" applyBorder="1" applyAlignment="1">
      <alignment/>
    </xf>
    <xf numFmtId="0" fontId="1" fillId="0" borderId="3" xfId="0" applyFont="1" applyBorder="1" applyAlignment="1">
      <alignment horizontal="left"/>
    </xf>
    <xf numFmtId="3" fontId="1" fillId="0" borderId="0" xfId="0" applyNumberFormat="1" applyFont="1" applyAlignment="1">
      <alignment horizontal="right"/>
    </xf>
    <xf numFmtId="3" fontId="1" fillId="0" borderId="8" xfId="0" applyNumberFormat="1" applyFont="1" applyBorder="1" applyAlignment="1">
      <alignment horizontal="right"/>
    </xf>
    <xf numFmtId="3" fontId="1" fillId="0" borderId="3" xfId="0" applyNumberFormat="1" applyFont="1" applyBorder="1" applyAlignment="1">
      <alignment horizontal="right"/>
    </xf>
    <xf numFmtId="0" fontId="20" fillId="0" borderId="0" xfId="45" applyFont="1" applyFill="1" applyBorder="1" applyAlignment="1">
      <alignment horizontal="center"/>
      <protection/>
    </xf>
    <xf numFmtId="0" fontId="20" fillId="0" borderId="0" xfId="45" applyFont="1" applyFill="1" applyBorder="1" applyAlignment="1">
      <alignment horizontal="right" wrapText="1"/>
      <protection/>
    </xf>
    <xf numFmtId="0" fontId="11" fillId="0" borderId="0" xfId="0" applyFont="1" applyAlignment="1">
      <alignment/>
    </xf>
    <xf numFmtId="164" fontId="1" fillId="0" borderId="0" xfId="0" applyNumberFormat="1" applyFont="1" applyBorder="1" applyAlignment="1">
      <alignment horizontal="right"/>
    </xf>
    <xf numFmtId="0" fontId="46" fillId="0" borderId="0" xfId="44" applyFont="1" applyFill="1" applyBorder="1" applyAlignment="1">
      <alignment horizontal="right" wrapText="1"/>
      <protection/>
    </xf>
    <xf numFmtId="0" fontId="44" fillId="0" borderId="0" xfId="0" applyFont="1" applyFill="1" applyBorder="1" applyAlignment="1">
      <alignment/>
    </xf>
    <xf numFmtId="0" fontId="46" fillId="0" borderId="0" xfId="44" applyFont="1" applyFill="1" applyBorder="1" applyAlignment="1">
      <alignment horizontal="center"/>
      <protection/>
    </xf>
    <xf numFmtId="189" fontId="1" fillId="0" borderId="0" xfId="0" applyNumberFormat="1" applyFont="1" applyAlignment="1">
      <alignment/>
    </xf>
    <xf numFmtId="3" fontId="1" fillId="0" borderId="6" xfId="0" applyNumberFormat="1" applyFont="1" applyBorder="1" applyAlignment="1">
      <alignment horizontal="right"/>
    </xf>
    <xf numFmtId="3" fontId="1" fillId="0" borderId="3" xfId="0" applyNumberFormat="1" applyFont="1" applyBorder="1" applyAlignment="1">
      <alignment/>
    </xf>
    <xf numFmtId="3" fontId="1" fillId="0" borderId="0" xfId="34" applyNumberFormat="1" applyFont="1" applyAlignment="1">
      <alignment horizontal="right"/>
      <protection/>
    </xf>
    <xf numFmtId="3" fontId="1" fillId="0" borderId="4" xfId="0" applyNumberFormat="1" applyFont="1" applyBorder="1" applyAlignment="1">
      <alignment horizontal="right"/>
    </xf>
    <xf numFmtId="3" fontId="1" fillId="0" borderId="7" xfId="0" applyNumberFormat="1" applyFont="1" applyBorder="1" applyAlignment="1">
      <alignment/>
    </xf>
    <xf numFmtId="0" fontId="1" fillId="0" borderId="0" xfId="41" applyFont="1" applyFill="1" applyBorder="1">
      <alignment/>
      <protection/>
    </xf>
    <xf numFmtId="0" fontId="20" fillId="0" borderId="0" xfId="42" applyFont="1" applyFill="1" applyBorder="1" applyAlignment="1">
      <alignment horizontal="center"/>
      <protection/>
    </xf>
    <xf numFmtId="0" fontId="20" fillId="0" borderId="0" xfId="42" applyFont="1" applyFill="1" applyBorder="1" applyAlignment="1">
      <alignment horizontal="right" wrapText="1"/>
      <protection/>
    </xf>
    <xf numFmtId="0" fontId="11" fillId="0" borderId="0" xfId="41" applyFont="1" applyFill="1" applyBorder="1">
      <alignment/>
      <protection/>
    </xf>
    <xf numFmtId="0" fontId="48" fillId="0" borderId="0" xfId="0" applyFont="1" applyAlignment="1">
      <alignment/>
    </xf>
    <xf numFmtId="0" fontId="7" fillId="0" borderId="0" xfId="0" applyFont="1" applyAlignment="1">
      <alignment/>
    </xf>
    <xf numFmtId="0" fontId="10" fillId="0" borderId="0" xfId="0" applyFont="1" applyAlignment="1">
      <alignment/>
    </xf>
    <xf numFmtId="0" fontId="48" fillId="0" borderId="0" xfId="0" applyFont="1" applyFill="1" applyBorder="1" applyAlignment="1">
      <alignment/>
    </xf>
    <xf numFmtId="0" fontId="7" fillId="0" borderId="0" xfId="0" applyFont="1" applyFill="1" applyBorder="1" applyAlignment="1">
      <alignment/>
    </xf>
    <xf numFmtId="0" fontId="49" fillId="0" borderId="0" xfId="0" applyFont="1" applyAlignment="1">
      <alignment/>
    </xf>
    <xf numFmtId="0" fontId="48" fillId="0" borderId="0" xfId="43" applyFont="1" applyFill="1" applyBorder="1" applyAlignment="1">
      <alignment horizontal="center"/>
      <protection/>
    </xf>
    <xf numFmtId="0" fontId="48" fillId="0" borderId="0" xfId="43" applyFont="1" applyFill="1" applyBorder="1" applyAlignment="1">
      <alignment wrapText="1"/>
      <protection/>
    </xf>
    <xf numFmtId="0" fontId="48" fillId="0" borderId="0" xfId="0" applyFont="1" applyAlignment="1">
      <alignment/>
    </xf>
    <xf numFmtId="0" fontId="10" fillId="0" borderId="0" xfId="41" applyFont="1" applyFill="1" applyAlignment="1">
      <alignment horizontal="left"/>
      <protection/>
    </xf>
    <xf numFmtId="0" fontId="1" fillId="0" borderId="0" xfId="33" applyFont="1" applyFill="1" applyAlignment="1">
      <alignment/>
      <protection/>
    </xf>
    <xf numFmtId="0" fontId="1" fillId="0" borderId="0" xfId="0" applyFont="1" applyBorder="1" applyAlignment="1">
      <alignment horizontal="left"/>
    </xf>
    <xf numFmtId="3" fontId="13" fillId="0" borderId="0" xfId="0" applyNumberFormat="1" applyFont="1" applyBorder="1" applyAlignment="1">
      <alignment/>
    </xf>
    <xf numFmtId="0" fontId="25" fillId="0" borderId="0" xfId="41" applyFont="1" applyFill="1" applyBorder="1">
      <alignment/>
      <protection/>
    </xf>
    <xf numFmtId="0" fontId="11" fillId="0" borderId="0" xfId="41" applyFont="1" applyFill="1">
      <alignment/>
      <protection/>
    </xf>
    <xf numFmtId="0" fontId="1" fillId="0" borderId="0" xfId="41" applyFont="1" applyFill="1">
      <alignment/>
      <protection/>
    </xf>
    <xf numFmtId="0" fontId="16" fillId="0" borderId="0" xfId="0" applyFont="1" applyFill="1" applyBorder="1" applyAlignment="1">
      <alignment/>
    </xf>
    <xf numFmtId="0" fontId="16"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xf>
    <xf numFmtId="0" fontId="1" fillId="0" borderId="0" xfId="0" applyFont="1" applyBorder="1" applyAlignment="1">
      <alignment horizontal="left" indent="1"/>
    </xf>
    <xf numFmtId="0" fontId="13" fillId="0" borderId="0" xfId="0" applyFont="1" applyBorder="1" applyAlignment="1">
      <alignment horizontal="left"/>
    </xf>
    <xf numFmtId="0" fontId="1" fillId="0" borderId="4" xfId="0" applyFont="1" applyBorder="1" applyAlignment="1">
      <alignment horizontal="right" wrapText="1"/>
    </xf>
    <xf numFmtId="0" fontId="1" fillId="0" borderId="7" xfId="0" applyFont="1" applyBorder="1" applyAlignment="1">
      <alignment horizontal="right"/>
    </xf>
    <xf numFmtId="0" fontId="11" fillId="0" borderId="0" xfId="0" applyFont="1" applyBorder="1" applyAlignment="1">
      <alignment horizontal="right"/>
    </xf>
    <xf numFmtId="0" fontId="11" fillId="0" borderId="3" xfId="0" applyFont="1" applyBorder="1" applyAlignment="1">
      <alignment horizontal="right"/>
    </xf>
    <xf numFmtId="0" fontId="11" fillId="0" borderId="7" xfId="0" applyFont="1" applyBorder="1" applyAlignment="1">
      <alignment horizontal="right"/>
    </xf>
    <xf numFmtId="0" fontId="13" fillId="0" borderId="0" xfId="0" applyFont="1" applyBorder="1" applyAlignment="1">
      <alignment/>
    </xf>
    <xf numFmtId="0" fontId="13" fillId="0" borderId="8" xfId="0" applyFont="1" applyBorder="1" applyAlignment="1">
      <alignment horizontal="left"/>
    </xf>
    <xf numFmtId="0" fontId="4" fillId="0" borderId="0" xfId="41" applyFont="1" applyFill="1" applyBorder="1" applyAlignment="1">
      <alignment horizontal="right"/>
      <protection/>
    </xf>
    <xf numFmtId="0" fontId="0" fillId="0" borderId="0" xfId="0" applyFill="1" applyBorder="1" applyAlignment="1">
      <alignment/>
    </xf>
    <xf numFmtId="0" fontId="0" fillId="0" borderId="5" xfId="0" applyBorder="1" applyAlignment="1">
      <alignment/>
    </xf>
    <xf numFmtId="0" fontId="39" fillId="0" borderId="0" xfId="0" applyFont="1" applyBorder="1" applyAlignment="1">
      <alignment/>
    </xf>
    <xf numFmtId="0" fontId="1" fillId="0" borderId="3" xfId="0" applyFont="1" applyBorder="1" applyAlignment="1">
      <alignment horizontal="centerContinuous"/>
    </xf>
    <xf numFmtId="0" fontId="2" fillId="0" borderId="3" xfId="0" applyFont="1" applyBorder="1" applyAlignment="1">
      <alignment horizontal="centerContinuous"/>
    </xf>
    <xf numFmtId="0" fontId="1" fillId="0" borderId="3" xfId="0" applyFont="1" applyFill="1" applyBorder="1" applyAlignment="1">
      <alignment horizontal="centerContinuous"/>
    </xf>
    <xf numFmtId="15" fontId="31" fillId="0" borderId="0" xfId="0" applyNumberFormat="1" applyFont="1" applyBorder="1" applyAlignment="1">
      <alignment/>
    </xf>
    <xf numFmtId="0" fontId="50" fillId="0" borderId="0" xfId="0" applyFont="1" applyBorder="1" applyAlignment="1">
      <alignment horizontal="right"/>
    </xf>
    <xf numFmtId="0" fontId="50" fillId="0" borderId="0" xfId="0" applyFont="1" applyBorder="1" applyAlignment="1">
      <alignment/>
    </xf>
    <xf numFmtId="0" fontId="30" fillId="0" borderId="0" xfId="0" applyFont="1" applyBorder="1" applyAlignment="1">
      <alignment/>
    </xf>
    <xf numFmtId="0" fontId="11" fillId="0" borderId="0" xfId="41" applyFont="1" applyFill="1" applyAlignment="1">
      <alignment horizontal="right"/>
      <protection/>
    </xf>
    <xf numFmtId="0" fontId="11" fillId="0" borderId="0" xfId="33" applyFont="1" applyAlignment="1">
      <alignment/>
      <protection/>
    </xf>
    <xf numFmtId="0" fontId="11" fillId="0" borderId="6" xfId="0" applyFont="1" applyBorder="1" applyAlignment="1">
      <alignment horizontal="right"/>
    </xf>
    <xf numFmtId="189" fontId="1" fillId="0" borderId="0" xfId="0" applyNumberFormat="1" applyFont="1" applyBorder="1" applyAlignment="1">
      <alignment horizontal="right"/>
    </xf>
    <xf numFmtId="3" fontId="1" fillId="0" borderId="0" xfId="0" applyNumberFormat="1" applyFont="1" applyBorder="1" applyAlignment="1">
      <alignment horizontal="right"/>
    </xf>
    <xf numFmtId="0" fontId="31" fillId="0" borderId="0" xfId="0" applyFont="1" applyBorder="1" applyAlignment="1">
      <alignment horizontal="left"/>
    </xf>
    <xf numFmtId="189" fontId="1" fillId="0" borderId="0" xfId="0" applyNumberFormat="1" applyFont="1" applyBorder="1" applyAlignment="1">
      <alignment/>
    </xf>
    <xf numFmtId="0" fontId="1" fillId="0" borderId="3" xfId="0" applyFont="1" applyBorder="1" applyAlignment="1">
      <alignment horizontal="left" indent="1"/>
    </xf>
    <xf numFmtId="0" fontId="51" fillId="0" borderId="0" xfId="0" applyFont="1" applyBorder="1" applyAlignment="1">
      <alignment horizontal="left"/>
    </xf>
    <xf numFmtId="189" fontId="1" fillId="0" borderId="7" xfId="0" applyNumberFormat="1" applyFont="1" applyBorder="1" applyAlignment="1">
      <alignment/>
    </xf>
    <xf numFmtId="0" fontId="0" fillId="0" borderId="0" xfId="0" applyFont="1" applyBorder="1" applyAlignment="1">
      <alignment/>
    </xf>
    <xf numFmtId="189" fontId="1" fillId="0" borderId="3" xfId="0" applyNumberFormat="1" applyFont="1" applyBorder="1" applyAlignment="1">
      <alignment/>
    </xf>
    <xf numFmtId="0" fontId="11" fillId="0" borderId="0" xfId="0" applyFont="1" applyBorder="1" applyAlignment="1">
      <alignment/>
    </xf>
    <xf numFmtId="0" fontId="2" fillId="0" borderId="0" xfId="0" applyFont="1" applyBorder="1" applyAlignment="1">
      <alignment horizontal="left"/>
    </xf>
    <xf numFmtId="0" fontId="11" fillId="0" borderId="0" xfId="0" applyFont="1" applyBorder="1" applyAlignment="1">
      <alignment horizontal="center"/>
    </xf>
    <xf numFmtId="0" fontId="52" fillId="0" borderId="0" xfId="0" applyFont="1" applyBorder="1" applyAlignment="1">
      <alignment/>
    </xf>
    <xf numFmtId="0" fontId="40" fillId="0" borderId="0" xfId="0" applyFont="1" applyBorder="1" applyAlignment="1">
      <alignment/>
    </xf>
    <xf numFmtId="0" fontId="40" fillId="0" borderId="0" xfId="0" applyFont="1" applyAlignment="1">
      <alignment vertical="center"/>
    </xf>
    <xf numFmtId="3" fontId="1" fillId="0" borderId="4" xfId="0" applyNumberFormat="1" applyFont="1" applyBorder="1" applyAlignment="1">
      <alignment horizontal="right"/>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horizontal="right" vertical="center"/>
    </xf>
    <xf numFmtId="3" fontId="1" fillId="0" borderId="11" xfId="0" applyNumberFormat="1" applyFont="1" applyBorder="1" applyAlignment="1">
      <alignment/>
    </xf>
    <xf numFmtId="3" fontId="1" fillId="0" borderId="0" xfId="0" applyNumberFormat="1" applyFont="1" applyAlignment="1">
      <alignment horizontal="right" wrapText="1"/>
    </xf>
    <xf numFmtId="3" fontId="1" fillId="0" borderId="7" xfId="0" applyNumberFormat="1" applyFont="1" applyBorder="1" applyAlignment="1">
      <alignment horizontal="right"/>
    </xf>
    <xf numFmtId="0" fontId="1" fillId="0" borderId="0" xfId="33" applyFont="1" applyBorder="1" applyAlignment="1">
      <alignment horizontal="left"/>
      <protection/>
    </xf>
    <xf numFmtId="0" fontId="1" fillId="0" borderId="4" xfId="33" applyFont="1" applyBorder="1" applyAlignment="1">
      <alignment horizontal="left"/>
      <protection/>
    </xf>
    <xf numFmtId="3" fontId="1" fillId="0" borderId="4" xfId="33" applyNumberFormat="1" applyFont="1" applyBorder="1">
      <alignment/>
      <protection/>
    </xf>
    <xf numFmtId="3" fontId="1" fillId="0" borderId="0" xfId="0" applyNumberFormat="1" applyFont="1" applyAlignment="1">
      <alignment horizontal="right" vertical="top"/>
    </xf>
    <xf numFmtId="3" fontId="1" fillId="0" borderId="0" xfId="0" applyNumberFormat="1" applyFont="1" applyAlignment="1">
      <alignment horizontal="right"/>
    </xf>
    <xf numFmtId="181" fontId="1" fillId="0" borderId="0" xfId="0" applyNumberFormat="1" applyFont="1" applyAlignment="1">
      <alignment horizontal="right"/>
    </xf>
    <xf numFmtId="0" fontId="51" fillId="0" borderId="0" xfId="0" applyFont="1" applyAlignment="1">
      <alignment/>
    </xf>
    <xf numFmtId="181" fontId="1" fillId="0" borderId="0" xfId="0" applyNumberFormat="1" applyFont="1" applyBorder="1" applyAlignment="1">
      <alignment horizontal="right"/>
    </xf>
    <xf numFmtId="3" fontId="7" fillId="0" borderId="0" xfId="0" applyNumberFormat="1" applyFont="1" applyAlignment="1">
      <alignment/>
    </xf>
    <xf numFmtId="1" fontId="1" fillId="0" borderId="0" xfId="0" applyNumberFormat="1" applyFont="1" applyBorder="1" applyAlignment="1">
      <alignment/>
    </xf>
    <xf numFmtId="1" fontId="1" fillId="0" borderId="0" xfId="0" applyNumberFormat="1" applyFont="1" applyBorder="1" applyAlignment="1">
      <alignment horizontal="right"/>
    </xf>
    <xf numFmtId="0" fontId="0" fillId="0" borderId="0" xfId="0" applyAlignment="1">
      <alignment horizontal="left" wrapText="1" indent="1"/>
    </xf>
    <xf numFmtId="0" fontId="11" fillId="0" borderId="4" xfId="0" applyFont="1" applyBorder="1" applyAlignment="1">
      <alignment horizontal="right"/>
    </xf>
    <xf numFmtId="189" fontId="1" fillId="0" borderId="4" xfId="0" applyNumberFormat="1" applyFont="1" applyBorder="1" applyAlignment="1">
      <alignment horizontal="right"/>
    </xf>
    <xf numFmtId="164" fontId="1" fillId="0" borderId="4" xfId="0" applyNumberFormat="1" applyFont="1" applyBorder="1" applyAlignment="1">
      <alignment horizontal="right"/>
    </xf>
    <xf numFmtId="0" fontId="1" fillId="0" borderId="6" xfId="0" applyFont="1" applyBorder="1" applyAlignment="1">
      <alignment horizontal="right"/>
    </xf>
    <xf numFmtId="0" fontId="11" fillId="0" borderId="0" xfId="0" applyFont="1" applyBorder="1" applyAlignment="1">
      <alignment horizontal="right" vertical="top"/>
    </xf>
    <xf numFmtId="0" fontId="11" fillId="0" borderId="4" xfId="0" applyFont="1" applyBorder="1" applyAlignment="1">
      <alignment horizontal="center"/>
    </xf>
    <xf numFmtId="0" fontId="1" fillId="0" borderId="4" xfId="0" applyFont="1" applyBorder="1" applyAlignment="1">
      <alignment horizontal="left"/>
    </xf>
    <xf numFmtId="0" fontId="1" fillId="0" borderId="1" xfId="0" applyFont="1" applyFill="1" applyBorder="1" applyAlignment="1">
      <alignment/>
    </xf>
    <xf numFmtId="3" fontId="13" fillId="0" borderId="5" xfId="0" applyNumberFormat="1" applyFont="1" applyBorder="1" applyAlignment="1">
      <alignment/>
    </xf>
    <xf numFmtId="164" fontId="13" fillId="0" borderId="0" xfId="0" applyNumberFormat="1" applyFont="1" applyBorder="1" applyAlignment="1">
      <alignment/>
    </xf>
    <xf numFmtId="0" fontId="0" fillId="2" borderId="0" xfId="0" applyFill="1" applyAlignment="1">
      <alignment/>
    </xf>
    <xf numFmtId="0" fontId="10" fillId="2"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13" fillId="0" borderId="0" xfId="0" applyFont="1" applyFill="1" applyBorder="1" applyAlignment="1">
      <alignment/>
    </xf>
    <xf numFmtId="0" fontId="7" fillId="0" borderId="0" xfId="0" applyFont="1" applyBorder="1" applyAlignment="1">
      <alignment/>
    </xf>
    <xf numFmtId="0" fontId="11" fillId="0" borderId="3" xfId="34" applyFont="1" applyBorder="1" applyAlignment="1">
      <alignment horizontal="right"/>
      <protection/>
    </xf>
    <xf numFmtId="3" fontId="11" fillId="0" borderId="3" xfId="34" applyNumberFormat="1" applyFont="1" applyBorder="1" applyAlignment="1">
      <alignment horizontal="right"/>
      <protection/>
    </xf>
    <xf numFmtId="0" fontId="11" fillId="0" borderId="0" xfId="0" applyFont="1" applyAlignment="1">
      <alignment horizontal="left" indent="1"/>
    </xf>
    <xf numFmtId="0" fontId="0" fillId="0" borderId="0" xfId="0" applyAlignment="1">
      <alignment horizontal="left" indent="1"/>
    </xf>
    <xf numFmtId="0" fontId="53" fillId="0" borderId="0" xfId="0" applyFont="1" applyBorder="1" applyAlignment="1">
      <alignment/>
    </xf>
    <xf numFmtId="0" fontId="53" fillId="0" borderId="0" xfId="33" applyFont="1" applyAlignment="1">
      <alignment/>
      <protection/>
    </xf>
    <xf numFmtId="0" fontId="54" fillId="0" borderId="0" xfId="41" applyFont="1">
      <alignment/>
      <protection/>
    </xf>
    <xf numFmtId="0" fontId="53" fillId="0" borderId="0" xfId="41" applyFont="1">
      <alignment/>
      <protection/>
    </xf>
    <xf numFmtId="0" fontId="53" fillId="0" borderId="0" xfId="41" applyFont="1" applyBorder="1">
      <alignment/>
      <protection/>
    </xf>
    <xf numFmtId="0" fontId="53" fillId="0" borderId="0" xfId="0" applyFont="1" applyAlignment="1">
      <alignment/>
    </xf>
    <xf numFmtId="0" fontId="55" fillId="0" borderId="0" xfId="0" applyFont="1" applyAlignment="1">
      <alignment/>
    </xf>
    <xf numFmtId="0" fontId="53" fillId="0" borderId="0" xfId="0" applyFont="1" applyAlignment="1">
      <alignment/>
    </xf>
    <xf numFmtId="0" fontId="55" fillId="0" borderId="0" xfId="45" applyFont="1" applyFill="1" applyBorder="1" applyAlignment="1">
      <alignment horizontal="center"/>
      <protection/>
    </xf>
    <xf numFmtId="0" fontId="55" fillId="0" borderId="0" xfId="45" applyFont="1" applyFill="1" applyBorder="1" applyAlignment="1">
      <alignment horizontal="right" wrapText="1"/>
      <protection/>
    </xf>
    <xf numFmtId="0" fontId="53" fillId="0" borderId="0" xfId="0" applyFont="1" applyFill="1" applyAlignment="1">
      <alignment/>
    </xf>
    <xf numFmtId="0" fontId="55" fillId="0" borderId="0" xfId="0" applyFont="1" applyAlignment="1">
      <alignment/>
    </xf>
    <xf numFmtId="0" fontId="53" fillId="0" borderId="0" xfId="41" applyNumberFormat="1" applyFont="1" applyBorder="1" applyAlignment="1">
      <alignment horizontal="left"/>
      <protection/>
    </xf>
    <xf numFmtId="0" fontId="53" fillId="0" borderId="0" xfId="0" applyFont="1" applyFill="1" applyBorder="1" applyAlignment="1">
      <alignment/>
    </xf>
    <xf numFmtId="0" fontId="55" fillId="0" borderId="0" xfId="44" applyFont="1" applyFill="1" applyBorder="1" applyAlignment="1">
      <alignment horizontal="right" wrapText="1"/>
      <protection/>
    </xf>
    <xf numFmtId="0" fontId="53" fillId="0" borderId="0" xfId="0" applyFont="1" applyFill="1" applyBorder="1" applyAlignment="1">
      <alignment/>
    </xf>
    <xf numFmtId="0" fontId="55" fillId="0" borderId="0" xfId="44" applyFont="1" applyFill="1" applyBorder="1" applyAlignment="1">
      <alignment horizontal="center"/>
      <protection/>
    </xf>
    <xf numFmtId="0" fontId="55" fillId="0" borderId="0" xfId="0" applyFont="1" applyFill="1" applyBorder="1" applyAlignment="1">
      <alignment/>
    </xf>
    <xf numFmtId="0" fontId="53" fillId="0" borderId="0" xfId="0" applyFont="1" applyBorder="1" applyAlignment="1">
      <alignment/>
    </xf>
    <xf numFmtId="0" fontId="59" fillId="0" borderId="0" xfId="0" applyFont="1" applyFill="1" applyBorder="1" applyAlignment="1">
      <alignment/>
    </xf>
    <xf numFmtId="0" fontId="53" fillId="0" borderId="0" xfId="0" applyFont="1" applyFill="1" applyBorder="1" applyAlignment="1">
      <alignment horizontal="right"/>
    </xf>
    <xf numFmtId="164" fontId="58" fillId="0" borderId="0" xfId="0" applyNumberFormat="1" applyFont="1" applyFill="1" applyBorder="1" applyAlignment="1">
      <alignment/>
    </xf>
    <xf numFmtId="164" fontId="53" fillId="0" borderId="0" xfId="0" applyNumberFormat="1" applyFont="1" applyFill="1" applyBorder="1" applyAlignment="1">
      <alignment/>
    </xf>
    <xf numFmtId="0" fontId="55" fillId="0" borderId="0" xfId="0" applyFont="1" applyBorder="1" applyAlignment="1">
      <alignment/>
    </xf>
    <xf numFmtId="0" fontId="55" fillId="0" borderId="0" xfId="0" applyFont="1" applyAlignment="1">
      <alignment vertical="center"/>
    </xf>
    <xf numFmtId="0" fontId="55" fillId="0" borderId="0" xfId="0" applyFont="1" applyBorder="1" applyAlignment="1">
      <alignment vertical="center"/>
    </xf>
    <xf numFmtId="0" fontId="60" fillId="0" borderId="0" xfId="41" applyFont="1" applyFill="1" applyAlignment="1">
      <alignment horizontal="right"/>
      <protection/>
    </xf>
    <xf numFmtId="0" fontId="61" fillId="0" borderId="0" xfId="0" applyFont="1" applyAlignment="1">
      <alignment/>
    </xf>
    <xf numFmtId="0" fontId="56" fillId="0" borderId="0" xfId="41" applyFont="1" applyFill="1" applyAlignment="1">
      <alignment horizontal="right"/>
      <protection/>
    </xf>
    <xf numFmtId="0" fontId="53" fillId="0" borderId="0" xfId="33" applyFont="1" applyFill="1" applyAlignment="1">
      <alignment/>
      <protection/>
    </xf>
    <xf numFmtId="0" fontId="0" fillId="0" borderId="8" xfId="0"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64" fontId="47" fillId="0" borderId="0" xfId="0" applyNumberFormat="1" applyFont="1" applyFill="1" applyBorder="1" applyAlignment="1">
      <alignment/>
    </xf>
    <xf numFmtId="164" fontId="7" fillId="0" borderId="0" xfId="0" applyNumberFormat="1" applyFont="1" applyFill="1" applyBorder="1" applyAlignment="1">
      <alignment/>
    </xf>
    <xf numFmtId="0" fontId="57" fillId="0" borderId="0" xfId="0" applyFont="1" applyAlignment="1">
      <alignment/>
    </xf>
    <xf numFmtId="0" fontId="11" fillId="0" borderId="6" xfId="0" applyFont="1" applyBorder="1" applyAlignment="1">
      <alignment/>
    </xf>
    <xf numFmtId="0" fontId="0" fillId="0" borderId="3" xfId="0" applyBorder="1" applyAlignment="1">
      <alignment horizontal="left"/>
    </xf>
    <xf numFmtId="0" fontId="0" fillId="0" borderId="0" xfId="0" applyFont="1" applyAlignment="1">
      <alignment/>
    </xf>
    <xf numFmtId="0" fontId="11" fillId="0" borderId="0" xfId="0" applyFont="1" applyBorder="1" applyAlignment="1">
      <alignment horizontal="left" indent="1"/>
    </xf>
    <xf numFmtId="0" fontId="63" fillId="0" borderId="3" xfId="0" applyFont="1" applyBorder="1" applyAlignment="1">
      <alignment horizontal="right"/>
    </xf>
    <xf numFmtId="0" fontId="1" fillId="0" borderId="11" xfId="0" applyFont="1" applyBorder="1" applyAlignment="1">
      <alignment horizontal="right"/>
    </xf>
    <xf numFmtId="0" fontId="11" fillId="0" borderId="11" xfId="0" applyFont="1" applyBorder="1" applyAlignment="1">
      <alignment horizontal="right"/>
    </xf>
    <xf numFmtId="0" fontId="7" fillId="0" borderId="0" xfId="0" applyFont="1" applyBorder="1" applyAlignment="1">
      <alignment horizontal="right"/>
    </xf>
    <xf numFmtId="0" fontId="27" fillId="0" borderId="0" xfId="0" applyFont="1" applyBorder="1" applyAlignment="1">
      <alignment horizontal="right"/>
    </xf>
    <xf numFmtId="0" fontId="27" fillId="0" borderId="0" xfId="0" applyFont="1" applyBorder="1" applyAlignment="1">
      <alignment/>
    </xf>
    <xf numFmtId="0" fontId="48" fillId="0" borderId="0" xfId="0" applyFont="1" applyBorder="1" applyAlignment="1">
      <alignment horizontal="right"/>
    </xf>
    <xf numFmtId="0" fontId="27" fillId="0" borderId="0" xfId="41" applyFont="1" applyFill="1" applyAlignment="1">
      <alignment horizontal="right"/>
      <protection/>
    </xf>
    <xf numFmtId="0" fontId="27" fillId="0" borderId="0" xfId="33" applyFont="1" applyAlignment="1">
      <alignment/>
      <protection/>
    </xf>
    <xf numFmtId="0" fontId="7" fillId="0" borderId="0" xfId="33" applyFont="1" applyFill="1" applyAlignment="1">
      <alignment/>
      <protection/>
    </xf>
    <xf numFmtId="0" fontId="27" fillId="0" borderId="0" xfId="0" applyFont="1" applyBorder="1" applyAlignment="1">
      <alignment horizontal="right"/>
    </xf>
    <xf numFmtId="0" fontId="27" fillId="0" borderId="0" xfId="0" applyFont="1" applyBorder="1" applyAlignment="1">
      <alignment/>
    </xf>
    <xf numFmtId="0" fontId="48" fillId="0" borderId="0" xfId="0" applyFont="1" applyBorder="1" applyAlignment="1">
      <alignment/>
    </xf>
    <xf numFmtId="0" fontId="27" fillId="0" borderId="0" xfId="0" applyFont="1" applyFill="1" applyBorder="1" applyAlignment="1">
      <alignment horizontal="right"/>
    </xf>
    <xf numFmtId="0" fontId="7" fillId="0" borderId="0" xfId="0" applyFont="1" applyBorder="1" applyAlignment="1">
      <alignment horizontal="right"/>
    </xf>
    <xf numFmtId="0" fontId="64" fillId="0" borderId="0" xfId="0" applyFont="1" applyFill="1" applyAlignment="1">
      <alignment/>
    </xf>
    <xf numFmtId="0" fontId="27" fillId="0" borderId="0" xfId="0" applyFont="1" applyBorder="1" applyAlignment="1">
      <alignment horizontal="left"/>
    </xf>
    <xf numFmtId="0" fontId="51" fillId="0" borderId="0" xfId="0" applyFont="1" applyAlignment="1">
      <alignment horizontal="right"/>
    </xf>
    <xf numFmtId="0" fontId="0" fillId="0" borderId="3" xfId="0" applyBorder="1" applyAlignment="1">
      <alignment horizontal="centerContinuous"/>
    </xf>
    <xf numFmtId="3" fontId="1" fillId="0" borderId="0" xfId="0" applyNumberFormat="1" applyFont="1" applyBorder="1" applyAlignment="1">
      <alignment horizontal="left"/>
    </xf>
    <xf numFmtId="3" fontId="1" fillId="0" borderId="3" xfId="0" applyNumberFormat="1" applyFont="1" applyBorder="1" applyAlignment="1">
      <alignment horizontal="centerContinuous"/>
    </xf>
    <xf numFmtId="0" fontId="4" fillId="0" borderId="0" xfId="41" applyFont="1" applyFill="1" applyAlignment="1">
      <alignment horizontal="left"/>
      <protection/>
    </xf>
    <xf numFmtId="0" fontId="1" fillId="0" borderId="0" xfId="37" applyFont="1">
      <alignment/>
      <protection/>
    </xf>
    <xf numFmtId="0" fontId="1" fillId="0" borderId="0" xfId="37">
      <alignment/>
      <protection/>
    </xf>
    <xf numFmtId="0" fontId="31" fillId="0" borderId="0" xfId="0" applyFont="1" applyBorder="1" applyAlignment="1">
      <alignment/>
    </xf>
    <xf numFmtId="0" fontId="31" fillId="0" borderId="0" xfId="33" applyFont="1" applyAlignment="1">
      <alignment/>
      <protection/>
    </xf>
    <xf numFmtId="0" fontId="65" fillId="0" borderId="0" xfId="41" applyFont="1">
      <alignment/>
      <protection/>
    </xf>
    <xf numFmtId="0" fontId="67" fillId="0" borderId="0" xfId="41" applyFont="1" applyFill="1">
      <alignment/>
      <protection/>
    </xf>
    <xf numFmtId="0" fontId="31" fillId="0" borderId="0" xfId="41" applyFont="1">
      <alignment/>
      <protection/>
    </xf>
    <xf numFmtId="0" fontId="31" fillId="0" borderId="0" xfId="41" applyFont="1" applyFill="1">
      <alignment/>
      <protection/>
    </xf>
    <xf numFmtId="0" fontId="66" fillId="0" borderId="0" xfId="41" applyFont="1" applyFill="1">
      <alignment/>
      <protection/>
    </xf>
    <xf numFmtId="0" fontId="65" fillId="0" borderId="0" xfId="41" applyFont="1" applyFill="1">
      <alignment/>
      <protection/>
    </xf>
    <xf numFmtId="0" fontId="68" fillId="0" borderId="0" xfId="42" applyFont="1" applyFill="1" applyBorder="1" applyAlignment="1">
      <alignment horizontal="center"/>
      <protection/>
    </xf>
    <xf numFmtId="0" fontId="68" fillId="0" borderId="0" xfId="42" applyFont="1" applyFill="1" applyBorder="1" applyAlignment="1">
      <alignment horizontal="right" wrapText="1"/>
      <protection/>
    </xf>
    <xf numFmtId="0" fontId="66" fillId="0" borderId="0" xfId="41" applyFont="1" applyFill="1" applyBorder="1">
      <alignment/>
      <protection/>
    </xf>
    <xf numFmtId="0" fontId="31" fillId="0" borderId="0" xfId="41" applyFont="1" applyFill="1" applyBorder="1">
      <alignment/>
      <protection/>
    </xf>
    <xf numFmtId="0" fontId="69" fillId="0" borderId="0" xfId="0" applyFont="1" applyFill="1" applyBorder="1" applyAlignment="1">
      <alignment/>
    </xf>
    <xf numFmtId="0" fontId="66" fillId="0" borderId="0" xfId="0" applyFont="1" applyFill="1" applyBorder="1" applyAlignment="1">
      <alignment/>
    </xf>
    <xf numFmtId="0" fontId="66" fillId="0" borderId="0" xfId="0" applyFont="1" applyBorder="1" applyAlignment="1">
      <alignment/>
    </xf>
    <xf numFmtId="0" fontId="31" fillId="0" borderId="0" xfId="41" applyFont="1" applyBorder="1">
      <alignment/>
      <protection/>
    </xf>
    <xf numFmtId="0" fontId="1" fillId="0" borderId="0" xfId="41" applyFont="1" applyBorder="1" applyAlignment="1">
      <alignment/>
      <protection/>
    </xf>
    <xf numFmtId="3" fontId="1" fillId="0" borderId="0" xfId="41" applyNumberFormat="1" applyFont="1" applyBorder="1" applyAlignment="1">
      <alignment/>
      <protection/>
    </xf>
    <xf numFmtId="0" fontId="68" fillId="0" borderId="0" xfId="0" applyFont="1" applyAlignment="1">
      <alignment/>
    </xf>
    <xf numFmtId="0" fontId="31" fillId="0" borderId="0" xfId="0" applyFont="1" applyAlignment="1">
      <alignment/>
    </xf>
    <xf numFmtId="3" fontId="13" fillId="0" borderId="7" xfId="0" applyNumberFormat="1" applyFont="1" applyBorder="1" applyAlignment="1">
      <alignment horizontal="right"/>
    </xf>
    <xf numFmtId="3" fontId="1" fillId="0" borderId="7" xfId="0" applyNumberFormat="1" applyFont="1" applyBorder="1" applyAlignment="1">
      <alignment horizontal="right"/>
    </xf>
    <xf numFmtId="3" fontId="4" fillId="2" borderId="0" xfId="41" applyNumberFormat="1" applyFont="1" applyFill="1" applyAlignment="1">
      <alignment horizontal="right"/>
      <protection/>
    </xf>
    <xf numFmtId="3" fontId="4" fillId="0" borderId="0" xfId="41" applyNumberFormat="1" applyFont="1" applyFill="1" applyAlignment="1">
      <alignment horizontal="right"/>
      <protection/>
    </xf>
    <xf numFmtId="0" fontId="70" fillId="0" borderId="0" xfId="0" applyFont="1" applyAlignment="1">
      <alignment/>
    </xf>
    <xf numFmtId="0" fontId="11" fillId="0" borderId="3" xfId="0" applyFont="1" applyBorder="1" applyAlignment="1">
      <alignment/>
    </xf>
    <xf numFmtId="0" fontId="15" fillId="0" borderId="0" xfId="32" applyFont="1" applyFill="1" applyBorder="1" applyAlignment="1">
      <alignment horizontal="left" wrapText="1"/>
      <protection/>
    </xf>
    <xf numFmtId="0" fontId="1" fillId="0" borderId="0" xfId="46" applyFont="1" applyFill="1" applyBorder="1" applyAlignment="1">
      <alignment horizontal="left" wrapText="1"/>
      <protection/>
    </xf>
    <xf numFmtId="0" fontId="1" fillId="0" borderId="4" xfId="46" applyFont="1" applyFill="1" applyBorder="1" applyAlignment="1">
      <alignment horizontal="left"/>
      <protection/>
    </xf>
    <xf numFmtId="0" fontId="1" fillId="0" borderId="4" xfId="46" applyFont="1" applyFill="1" applyBorder="1" applyAlignment="1">
      <alignment horizontal="right"/>
      <protection/>
    </xf>
    <xf numFmtId="0" fontId="1" fillId="0" borderId="10" xfId="46" applyFont="1" applyFill="1" applyBorder="1" applyAlignment="1">
      <alignment horizontal="right"/>
      <protection/>
    </xf>
    <xf numFmtId="0" fontId="70" fillId="0" borderId="0" xfId="0" applyFont="1" applyBorder="1" applyAlignment="1">
      <alignment/>
    </xf>
    <xf numFmtId="0" fontId="1" fillId="0" borderId="4" xfId="46" applyFont="1" applyFill="1" applyBorder="1" applyAlignment="1">
      <alignment horizontal="left" wrapText="1"/>
      <protection/>
    </xf>
    <xf numFmtId="0" fontId="1" fillId="0" borderId="4" xfId="46" applyFont="1" applyFill="1" applyBorder="1" applyAlignment="1">
      <alignment horizontal="right" wrapText="1"/>
      <protection/>
    </xf>
    <xf numFmtId="0" fontId="1" fillId="0" borderId="12" xfId="46" applyFont="1" applyFill="1" applyBorder="1" applyAlignment="1">
      <alignment horizontal="right" wrapText="1"/>
      <protection/>
    </xf>
    <xf numFmtId="0" fontId="1" fillId="0" borderId="6" xfId="0" applyFont="1" applyBorder="1" applyAlignment="1">
      <alignment horizontal="left"/>
    </xf>
    <xf numFmtId="3" fontId="1" fillId="0" borderId="13" xfId="0" applyNumberFormat="1" applyFont="1" applyBorder="1" applyAlignment="1">
      <alignment/>
    </xf>
    <xf numFmtId="3" fontId="1" fillId="0" borderId="0" xfId="38" applyNumberFormat="1" applyFont="1" applyFill="1" applyBorder="1" applyAlignment="1">
      <alignment horizontal="right" wrapText="1"/>
      <protection/>
    </xf>
    <xf numFmtId="0" fontId="1" fillId="0" borderId="3" xfId="38" applyFont="1" applyFill="1" applyBorder="1" applyAlignment="1">
      <alignment horizontal="left" wrapText="1"/>
      <protection/>
    </xf>
    <xf numFmtId="3" fontId="1" fillId="0" borderId="3" xfId="35" applyNumberFormat="1" applyFont="1" applyFill="1" applyBorder="1" applyAlignment="1">
      <alignment horizontal="right" wrapText="1"/>
      <protection/>
    </xf>
    <xf numFmtId="0" fontId="14" fillId="0" borderId="3" xfId="0" applyFont="1" applyFill="1" applyBorder="1" applyAlignment="1">
      <alignment/>
    </xf>
    <xf numFmtId="0" fontId="0" fillId="0" borderId="3" xfId="0" applyFill="1" applyBorder="1" applyAlignment="1">
      <alignment/>
    </xf>
    <xf numFmtId="0" fontId="1" fillId="0" borderId="2" xfId="46" applyFont="1" applyFill="1" applyBorder="1" applyAlignment="1">
      <alignment horizontal="left"/>
      <protection/>
    </xf>
    <xf numFmtId="0" fontId="0" fillId="0" borderId="2" xfId="0" applyBorder="1" applyAlignment="1">
      <alignment/>
    </xf>
    <xf numFmtId="0" fontId="1" fillId="0" borderId="2"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xf>
    <xf numFmtId="0" fontId="1" fillId="0" borderId="4" xfId="46" applyFont="1" applyFill="1" applyBorder="1" applyAlignment="1">
      <alignment horizontal="right" wrapText="1"/>
      <protection/>
    </xf>
    <xf numFmtId="3" fontId="1" fillId="0" borderId="4" xfId="38" applyNumberFormat="1" applyFont="1" applyFill="1" applyBorder="1" applyAlignment="1">
      <alignment horizontal="right" wrapText="1"/>
      <protection/>
    </xf>
    <xf numFmtId="3" fontId="1" fillId="0" borderId="0" xfId="36" applyNumberFormat="1" applyFont="1" applyFill="1" applyBorder="1" applyAlignment="1">
      <alignment horizontal="right" wrapText="1"/>
      <protection/>
    </xf>
    <xf numFmtId="3" fontId="1" fillId="0" borderId="3" xfId="36" applyNumberFormat="1" applyFont="1" applyFill="1" applyBorder="1" applyAlignment="1">
      <alignment horizontal="right" wrapText="1"/>
      <protection/>
    </xf>
    <xf numFmtId="3" fontId="1" fillId="0" borderId="3" xfId="36" applyNumberFormat="1" applyFont="1" applyFill="1" applyBorder="1" applyAlignment="1">
      <alignment wrapText="1"/>
      <protection/>
    </xf>
    <xf numFmtId="0" fontId="1" fillId="0" borderId="0" xfId="0" applyFont="1" applyBorder="1" applyAlignment="1">
      <alignment vertical="center"/>
    </xf>
    <xf numFmtId="3" fontId="13" fillId="0" borderId="6" xfId="0" applyNumberFormat="1" applyFont="1" applyBorder="1" applyAlignment="1">
      <alignment horizontal="right"/>
    </xf>
    <xf numFmtId="164" fontId="1" fillId="0" borderId="0" xfId="0" applyNumberFormat="1" applyFont="1" applyBorder="1" applyAlignment="1">
      <alignment horizontal="right"/>
    </xf>
    <xf numFmtId="164" fontId="1" fillId="0" borderId="3" xfId="0" applyNumberFormat="1" applyFont="1" applyBorder="1" applyAlignment="1">
      <alignment horizontal="right"/>
    </xf>
    <xf numFmtId="164" fontId="13" fillId="0" borderId="8" xfId="0" applyNumberFormat="1" applyFont="1" applyBorder="1" applyAlignment="1">
      <alignment horizontal="right"/>
    </xf>
    <xf numFmtId="0" fontId="13" fillId="0" borderId="0" xfId="40" applyFont="1" applyFill="1" applyBorder="1">
      <alignment/>
      <protection/>
    </xf>
    <xf numFmtId="181" fontId="1" fillId="0" borderId="8" xfId="0" applyNumberFormat="1" applyFont="1" applyBorder="1" applyAlignment="1">
      <alignment/>
    </xf>
    <xf numFmtId="0" fontId="11" fillId="0" borderId="10" xfId="0" applyFont="1" applyBorder="1" applyAlignment="1">
      <alignment wrapText="1"/>
    </xf>
    <xf numFmtId="0" fontId="71" fillId="0" borderId="0" xfId="0" applyFont="1" applyBorder="1" applyAlignment="1">
      <alignment/>
    </xf>
    <xf numFmtId="0" fontId="72" fillId="0" borderId="0" xfId="0" applyFont="1" applyBorder="1" applyAlignment="1">
      <alignment/>
    </xf>
    <xf numFmtId="0" fontId="41" fillId="0" borderId="0" xfId="0" applyFont="1" applyBorder="1" applyAlignment="1">
      <alignment/>
    </xf>
    <xf numFmtId="181" fontId="1" fillId="0" borderId="0" xfId="0" applyNumberFormat="1" applyFont="1" applyBorder="1" applyAlignment="1">
      <alignment/>
    </xf>
    <xf numFmtId="3" fontId="1" fillId="0" borderId="6" xfId="0" applyNumberFormat="1" applyFont="1" applyBorder="1" applyAlignment="1">
      <alignment horizontal="right" wrapText="1"/>
    </xf>
    <xf numFmtId="3" fontId="1" fillId="0" borderId="0" xfId="0" applyNumberFormat="1" applyFont="1" applyBorder="1" applyAlignment="1">
      <alignment horizontal="right" wrapText="1"/>
    </xf>
    <xf numFmtId="0" fontId="26" fillId="0" borderId="0" xfId="41" applyFont="1" applyBorder="1">
      <alignment/>
      <protection/>
    </xf>
    <xf numFmtId="0" fontId="7" fillId="0" borderId="0" xfId="41" applyFont="1" applyBorder="1">
      <alignment/>
      <protection/>
    </xf>
    <xf numFmtId="189" fontId="1" fillId="0" borderId="0" xfId="0" applyNumberFormat="1" applyFont="1" applyBorder="1" applyAlignment="1">
      <alignment/>
    </xf>
    <xf numFmtId="4" fontId="7" fillId="0" borderId="0" xfId="0" applyNumberFormat="1" applyFont="1" applyBorder="1" applyAlignment="1">
      <alignment/>
    </xf>
    <xf numFmtId="0" fontId="6" fillId="0" borderId="0" xfId="41" applyFont="1" applyFill="1" applyBorder="1" applyAlignment="1">
      <alignment horizontal="right"/>
      <protection/>
    </xf>
    <xf numFmtId="0" fontId="7" fillId="0" borderId="0" xfId="33" applyFont="1" applyBorder="1" applyAlignment="1">
      <alignment/>
      <protection/>
    </xf>
    <xf numFmtId="0" fontId="24" fillId="0" borderId="0" xfId="41" applyFont="1" applyFill="1" applyBorder="1">
      <alignment/>
      <protection/>
    </xf>
    <xf numFmtId="0" fontId="27" fillId="0" borderId="0" xfId="41" applyNumberFormat="1" applyFont="1" applyBorder="1" applyAlignment="1">
      <alignment horizontal="left" wrapText="1"/>
      <protection/>
    </xf>
    <xf numFmtId="0" fontId="27" fillId="0" borderId="0" xfId="41" applyNumberFormat="1" applyFont="1" applyBorder="1" applyAlignment="1">
      <alignment horizontal="left"/>
      <protection/>
    </xf>
    <xf numFmtId="0" fontId="27" fillId="0" borderId="0" xfId="41" applyNumberFormat="1" applyFont="1" applyBorder="1" applyAlignment="1">
      <alignment horizontal="right"/>
      <protection/>
    </xf>
    <xf numFmtId="0" fontId="7" fillId="0" borderId="0" xfId="41" applyFont="1" applyFill="1" applyBorder="1">
      <alignment/>
      <protection/>
    </xf>
    <xf numFmtId="0" fontId="35" fillId="0" borderId="0" xfId="41" applyNumberFormat="1" applyFont="1" applyFill="1" applyBorder="1" applyAlignment="1">
      <alignment horizontal="left"/>
      <protection/>
    </xf>
    <xf numFmtId="3" fontId="35" fillId="0" borderId="0" xfId="28" applyNumberFormat="1" applyFont="1" applyFill="1" applyBorder="1" applyAlignment="1">
      <alignment/>
    </xf>
    <xf numFmtId="0" fontId="27" fillId="0" borderId="0" xfId="41" applyFont="1" applyFill="1" applyBorder="1">
      <alignment/>
      <protection/>
    </xf>
    <xf numFmtId="49" fontId="27" fillId="0" borderId="0" xfId="41" applyNumberFormat="1" applyFont="1" applyFill="1" applyBorder="1" applyAlignment="1">
      <alignment horizontal="left"/>
      <protection/>
    </xf>
    <xf numFmtId="3" fontId="27" fillId="0" borderId="0" xfId="28" applyNumberFormat="1" applyFont="1" applyFill="1" applyBorder="1" applyAlignment="1">
      <alignment/>
    </xf>
    <xf numFmtId="181" fontId="1" fillId="0" borderId="7" xfId="41" applyNumberFormat="1" applyFont="1" applyBorder="1">
      <alignment/>
      <protection/>
    </xf>
    <xf numFmtId="0" fontId="48" fillId="0" borderId="0" xfId="42" applyFont="1" applyFill="1" applyBorder="1" applyAlignment="1">
      <alignment horizontal="center"/>
      <protection/>
    </xf>
    <xf numFmtId="0" fontId="13" fillId="0" borderId="2" xfId="34" applyFont="1" applyBorder="1" applyAlignment="1">
      <alignment horizontal="left"/>
      <protection/>
    </xf>
    <xf numFmtId="3" fontId="13" fillId="0" borderId="9" xfId="34" applyNumberFormat="1" applyFont="1" applyBorder="1" applyAlignment="1">
      <alignment horizontal="right"/>
      <protection/>
    </xf>
    <xf numFmtId="0" fontId="27" fillId="0" borderId="0" xfId="41" applyFont="1" applyFill="1" applyBorder="1" applyAlignment="1">
      <alignment horizontal="left"/>
      <protection/>
    </xf>
    <xf numFmtId="3" fontId="13" fillId="0" borderId="14" xfId="34" applyNumberFormat="1" applyFont="1" applyBorder="1" applyAlignment="1">
      <alignment horizontal="right"/>
      <protection/>
    </xf>
    <xf numFmtId="0" fontId="48" fillId="0" borderId="0" xfId="42" applyFont="1" applyFill="1" applyBorder="1" applyAlignment="1">
      <alignment horizontal="right" wrapText="1"/>
      <protection/>
    </xf>
    <xf numFmtId="0" fontId="27" fillId="0" borderId="0" xfId="42" applyFont="1" applyFill="1" applyBorder="1" applyAlignment="1">
      <alignment horizontal="left"/>
      <protection/>
    </xf>
    <xf numFmtId="0" fontId="11" fillId="0" borderId="4" xfId="34" applyFont="1" applyBorder="1" applyAlignment="1" quotePrefix="1">
      <alignment horizontal="left" vertical="center" indent="1"/>
      <protection/>
    </xf>
    <xf numFmtId="3" fontId="1" fillId="0" borderId="4" xfId="34" applyNumberFormat="1" applyFont="1" applyBorder="1" applyAlignment="1" quotePrefix="1">
      <alignment horizontal="right" vertical="center"/>
      <protection/>
    </xf>
    <xf numFmtId="0" fontId="6" fillId="0" borderId="0" xfId="0" applyFont="1" applyBorder="1" applyAlignment="1">
      <alignment/>
    </xf>
    <xf numFmtId="0" fontId="6" fillId="0" borderId="0" xfId="0" applyFont="1" applyFill="1" applyBorder="1" applyAlignment="1">
      <alignment/>
    </xf>
    <xf numFmtId="0" fontId="27" fillId="0" borderId="0" xfId="0" applyFont="1" applyFill="1" applyBorder="1" applyAlignment="1">
      <alignment horizontal="left"/>
    </xf>
    <xf numFmtId="0" fontId="27" fillId="0" borderId="0" xfId="0" applyFont="1" applyBorder="1" applyAlignment="1">
      <alignment/>
    </xf>
    <xf numFmtId="0" fontId="27" fillId="0" borderId="0" xfId="0" applyFont="1" applyFill="1" applyBorder="1" applyAlignment="1">
      <alignment/>
    </xf>
    <xf numFmtId="0" fontId="35" fillId="0" borderId="0" xfId="0" applyFont="1" applyFill="1" applyBorder="1" applyAlignment="1">
      <alignment horizontal="left"/>
    </xf>
    <xf numFmtId="0" fontId="1" fillId="0" borderId="8" xfId="41" applyFont="1" applyBorder="1" applyAlignment="1">
      <alignment/>
      <protection/>
    </xf>
    <xf numFmtId="3" fontId="1" fillId="0" borderId="7" xfId="41" applyNumberFormat="1" applyFont="1" applyBorder="1" applyAlignment="1">
      <alignment/>
      <protection/>
    </xf>
    <xf numFmtId="0" fontId="27" fillId="0" borderId="0" xfId="0" applyFont="1" applyBorder="1" applyAlignment="1">
      <alignment horizontal="left"/>
    </xf>
    <xf numFmtId="0" fontId="11" fillId="0" borderId="4" xfId="34" applyFont="1" applyBorder="1" applyAlignment="1">
      <alignment horizontal="left" vertical="center" indent="1"/>
      <protection/>
    </xf>
    <xf numFmtId="3" fontId="1" fillId="0" borderId="4" xfId="34" applyNumberFormat="1" applyFont="1" applyBorder="1" applyAlignment="1">
      <alignment horizontal="right" vertical="center"/>
      <protection/>
    </xf>
    <xf numFmtId="0" fontId="1" fillId="0" borderId="3" xfId="41" applyFont="1" applyBorder="1" applyAlignment="1">
      <alignment/>
      <protection/>
    </xf>
    <xf numFmtId="3" fontId="1" fillId="0" borderId="3" xfId="41" applyNumberFormat="1" applyFont="1" applyBorder="1" applyAlignment="1">
      <alignment/>
      <protection/>
    </xf>
    <xf numFmtId="0" fontId="11" fillId="0" borderId="4" xfId="34" applyFont="1" applyBorder="1" applyAlignment="1">
      <alignment horizontal="left" indent="1"/>
      <protection/>
    </xf>
    <xf numFmtId="3" fontId="1" fillId="0" borderId="3" xfId="34" applyNumberFormat="1" applyFont="1" applyBorder="1" applyAlignment="1">
      <alignment horizontal="right"/>
      <protection/>
    </xf>
    <xf numFmtId="1" fontId="1" fillId="0" borderId="6" xfId="0" applyNumberFormat="1" applyFont="1" applyBorder="1" applyAlignment="1">
      <alignment horizontal="right"/>
    </xf>
    <xf numFmtId="189" fontId="1" fillId="0" borderId="0" xfId="0" applyNumberFormat="1" applyFont="1" applyAlignment="1">
      <alignment horizontal="right"/>
    </xf>
    <xf numFmtId="3" fontId="0" fillId="0" borderId="7" xfId="0" applyNumberFormat="1" applyBorder="1" applyAlignment="1">
      <alignment horizontal="right"/>
    </xf>
    <xf numFmtId="3" fontId="0" fillId="0" borderId="0" xfId="0" applyNumberFormat="1" applyAlignment="1">
      <alignment horizontal="right"/>
    </xf>
    <xf numFmtId="3" fontId="0" fillId="0" borderId="3" xfId="0" applyNumberFormat="1" applyBorder="1" applyAlignment="1">
      <alignment horizontal="right"/>
    </xf>
    <xf numFmtId="189" fontId="1" fillId="0" borderId="6" xfId="0" applyNumberFormat="1" applyFont="1" applyBorder="1" applyAlignment="1">
      <alignment horizontal="right"/>
    </xf>
    <xf numFmtId="189" fontId="1" fillId="0" borderId="3" xfId="0" applyNumberFormat="1" applyFont="1" applyBorder="1" applyAlignment="1">
      <alignment horizontal="right"/>
    </xf>
    <xf numFmtId="2" fontId="1" fillId="0" borderId="3" xfId="0" applyNumberFormat="1" applyFont="1" applyBorder="1" applyAlignment="1">
      <alignment horizontal="right"/>
    </xf>
    <xf numFmtId="2" fontId="1" fillId="0" borderId="0" xfId="0" applyNumberFormat="1" applyFont="1"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1" fillId="0" borderId="0" xfId="38" applyFont="1" applyFill="1" applyBorder="1" applyAlignment="1">
      <alignment horizontal="left"/>
      <protection/>
    </xf>
    <xf numFmtId="0" fontId="13" fillId="0" borderId="6" xfId="38" applyFont="1" applyFill="1" applyBorder="1" applyAlignment="1">
      <alignment/>
      <protection/>
    </xf>
    <xf numFmtId="0" fontId="1" fillId="0" borderId="0" xfId="38" applyFont="1" applyFill="1" applyBorder="1" applyAlignment="1">
      <alignment/>
      <protection/>
    </xf>
    <xf numFmtId="3" fontId="1" fillId="0" borderId="0" xfId="0" applyNumberFormat="1" applyFont="1" applyAlignment="1">
      <alignment/>
    </xf>
    <xf numFmtId="0" fontId="13" fillId="0" borderId="0" xfId="38" applyFont="1" applyFill="1" applyBorder="1" applyAlignment="1">
      <alignment horizontal="left"/>
      <protection/>
    </xf>
    <xf numFmtId="3" fontId="13" fillId="0" borderId="0" xfId="38" applyNumberFormat="1" applyFont="1" applyFill="1" applyBorder="1" applyAlignment="1">
      <alignment/>
      <protection/>
    </xf>
    <xf numFmtId="3" fontId="1" fillId="0" borderId="0" xfId="38" applyNumberFormat="1" applyFont="1" applyFill="1" applyBorder="1" applyAlignment="1">
      <alignment/>
      <protection/>
    </xf>
    <xf numFmtId="0" fontId="1" fillId="0" borderId="0" xfId="38" applyFont="1" applyFill="1" applyBorder="1" applyAlignment="1">
      <alignment horizontal="left"/>
      <protection/>
    </xf>
    <xf numFmtId="0" fontId="1" fillId="0" borderId="11" xfId="38" applyFont="1" applyFill="1" applyBorder="1" applyAlignment="1">
      <alignment/>
      <protection/>
    </xf>
    <xf numFmtId="3" fontId="1" fillId="0" borderId="0" xfId="38" applyNumberFormat="1" applyFont="1" applyFill="1" applyBorder="1" applyAlignment="1">
      <alignment/>
      <protection/>
    </xf>
    <xf numFmtId="0" fontId="0" fillId="0" borderId="6" xfId="0" applyBorder="1" applyAlignment="1">
      <alignment horizontal="right"/>
    </xf>
    <xf numFmtId="10" fontId="1" fillId="0" borderId="3" xfId="0" applyNumberFormat="1" applyFont="1" applyBorder="1" applyAlignment="1">
      <alignment/>
    </xf>
    <xf numFmtId="0" fontId="1" fillId="0" borderId="10" xfId="0" applyFont="1" applyBorder="1" applyAlignment="1">
      <alignment/>
    </xf>
    <xf numFmtId="10" fontId="1" fillId="0" borderId="0" xfId="0" applyNumberFormat="1" applyFont="1" applyBorder="1" applyAlignment="1">
      <alignment/>
    </xf>
    <xf numFmtId="3" fontId="1" fillId="0" borderId="3" xfId="0" applyNumberFormat="1" applyFont="1" applyBorder="1" applyAlignment="1">
      <alignment horizontal="right"/>
    </xf>
    <xf numFmtId="0" fontId="1" fillId="0" borderId="0" xfId="39" applyNumberFormat="1" applyFont="1" applyFill="1" applyBorder="1" applyAlignment="1">
      <alignment horizontal="right"/>
      <protection/>
    </xf>
    <xf numFmtId="10" fontId="1" fillId="0" borderId="0" xfId="39" applyNumberFormat="1" applyFont="1" applyFill="1" applyBorder="1" applyAlignment="1">
      <alignment horizontal="left"/>
      <protection/>
    </xf>
    <xf numFmtId="0" fontId="42" fillId="0" borderId="2" xfId="0" applyFont="1" applyBorder="1" applyAlignment="1">
      <alignment/>
    </xf>
    <xf numFmtId="189" fontId="1" fillId="0" borderId="0" xfId="0" applyNumberFormat="1" applyFont="1" applyAlignment="1">
      <alignment horizontal="right"/>
    </xf>
    <xf numFmtId="189" fontId="1" fillId="0" borderId="7" xfId="0" applyNumberFormat="1" applyFont="1" applyBorder="1" applyAlignment="1">
      <alignment horizontal="right"/>
    </xf>
    <xf numFmtId="181" fontId="1" fillId="0" borderId="7" xfId="0" applyNumberFormat="1" applyFont="1" applyBorder="1" applyAlignment="1">
      <alignment horizontal="right"/>
    </xf>
    <xf numFmtId="3" fontId="1" fillId="0" borderId="6" xfId="0" applyNumberFormat="1" applyFont="1" applyBorder="1" applyAlignment="1">
      <alignment horizontal="left"/>
    </xf>
    <xf numFmtId="3" fontId="1" fillId="0" borderId="0" xfId="0" applyNumberFormat="1" applyFont="1" applyAlignment="1">
      <alignment horizontal="left"/>
    </xf>
    <xf numFmtId="3" fontId="1" fillId="0" borderId="0" xfId="0" applyNumberFormat="1" applyFont="1" applyBorder="1" applyAlignment="1">
      <alignment horizontal="left"/>
    </xf>
    <xf numFmtId="0" fontId="31" fillId="0" borderId="0" xfId="0" applyFont="1" applyFill="1" applyBorder="1" applyAlignment="1">
      <alignment/>
    </xf>
    <xf numFmtId="3" fontId="31" fillId="0" borderId="0" xfId="0" applyNumberFormat="1" applyFont="1" applyAlignment="1">
      <alignment/>
    </xf>
    <xf numFmtId="0" fontId="31" fillId="0" borderId="0" xfId="0" applyFont="1" applyBorder="1" applyAlignment="1">
      <alignment horizontal="right"/>
    </xf>
    <xf numFmtId="0" fontId="68" fillId="0" borderId="0" xfId="0" applyFont="1" applyBorder="1" applyAlignment="1">
      <alignment/>
    </xf>
    <xf numFmtId="0" fontId="66" fillId="0" borderId="0" xfId="0" applyFont="1" applyAlignment="1">
      <alignment/>
    </xf>
    <xf numFmtId="0" fontId="1" fillId="0" borderId="1" xfId="0" applyFont="1" applyBorder="1" applyAlignment="1">
      <alignment/>
    </xf>
    <xf numFmtId="3" fontId="13" fillId="0" borderId="5" xfId="0" applyNumberFormat="1" applyFont="1" applyBorder="1" applyAlignment="1">
      <alignment horizontal="right"/>
    </xf>
    <xf numFmtId="3" fontId="13" fillId="0" borderId="0" xfId="0" applyNumberFormat="1" applyFont="1" applyAlignment="1">
      <alignment horizontal="right"/>
    </xf>
    <xf numFmtId="3" fontId="13" fillId="0" borderId="11" xfId="0" applyNumberFormat="1" applyFont="1" applyBorder="1" applyAlignment="1">
      <alignment horizontal="right"/>
    </xf>
    <xf numFmtId="3" fontId="13" fillId="0" borderId="0" xfId="36" applyNumberFormat="1" applyFont="1" applyFill="1" applyBorder="1" applyAlignment="1">
      <alignment horizontal="right"/>
      <protection/>
    </xf>
    <xf numFmtId="3" fontId="13" fillId="0" borderId="11" xfId="0" applyNumberFormat="1" applyFont="1" applyBorder="1" applyAlignment="1">
      <alignment/>
    </xf>
    <xf numFmtId="3" fontId="13" fillId="0" borderId="0" xfId="0" applyNumberFormat="1" applyFont="1" applyAlignment="1">
      <alignment/>
    </xf>
    <xf numFmtId="3" fontId="13" fillId="0" borderId="0" xfId="36" applyNumberFormat="1" applyFont="1" applyFill="1" applyBorder="1" applyAlignment="1">
      <alignment horizontal="right" wrapText="1"/>
      <protection/>
    </xf>
    <xf numFmtId="3" fontId="13" fillId="0" borderId="3" xfId="36" applyNumberFormat="1" applyFont="1" applyFill="1" applyBorder="1" applyAlignment="1">
      <alignment horizontal="right" wrapText="1"/>
      <protection/>
    </xf>
    <xf numFmtId="3" fontId="1" fillId="0" borderId="6" xfId="0" applyNumberFormat="1" applyFont="1" applyBorder="1" applyAlignment="1">
      <alignment/>
    </xf>
    <xf numFmtId="0" fontId="0" fillId="0" borderId="0" xfId="0" applyFont="1" applyBorder="1" applyAlignment="1">
      <alignment/>
    </xf>
    <xf numFmtId="3" fontId="1" fillId="0" borderId="0" xfId="38" applyNumberFormat="1" applyFont="1" applyFill="1" applyBorder="1" applyAlignment="1">
      <alignment horizontal="right" wrapText="1"/>
      <protection/>
    </xf>
    <xf numFmtId="3" fontId="1" fillId="0" borderId="3" xfId="35" applyNumberFormat="1" applyFont="1" applyFill="1" applyBorder="1" applyAlignment="1">
      <alignment horizontal="right" wrapText="1"/>
      <protection/>
    </xf>
    <xf numFmtId="0" fontId="0" fillId="0" borderId="3" xfId="0" applyFont="1" applyBorder="1" applyAlignment="1">
      <alignment/>
    </xf>
    <xf numFmtId="3" fontId="47" fillId="0" borderId="0" xfId="0" applyNumberFormat="1" applyFont="1" applyFill="1" applyBorder="1" applyAlignment="1">
      <alignment/>
    </xf>
    <xf numFmtId="3" fontId="7" fillId="0" borderId="0" xfId="0" applyNumberFormat="1" applyFont="1" applyFill="1" applyBorder="1" applyAlignment="1">
      <alignment/>
    </xf>
    <xf numFmtId="0" fontId="33" fillId="0" borderId="0" xfId="0" applyFont="1" applyAlignment="1">
      <alignment/>
    </xf>
    <xf numFmtId="0" fontId="47" fillId="0" borderId="0" xfId="0" applyFont="1" applyAlignment="1">
      <alignment/>
    </xf>
    <xf numFmtId="0" fontId="48" fillId="0" borderId="0" xfId="43" applyFont="1" applyFill="1" applyBorder="1" applyAlignment="1">
      <alignment horizontal="right" wrapText="1"/>
      <protection/>
    </xf>
    <xf numFmtId="0" fontId="68" fillId="0" borderId="0" xfId="0" applyFont="1" applyFill="1" applyBorder="1" applyAlignment="1">
      <alignment/>
    </xf>
    <xf numFmtId="0" fontId="1" fillId="0" borderId="0" xfId="38" applyFont="1" applyFill="1" applyBorder="1" applyAlignment="1">
      <alignment horizontal="left" wrapText="1"/>
      <protection/>
    </xf>
    <xf numFmtId="3" fontId="1" fillId="0" borderId="0" xfId="36" applyNumberFormat="1" applyFont="1" applyFill="1" applyBorder="1" applyAlignment="1">
      <alignment wrapText="1"/>
      <protection/>
    </xf>
    <xf numFmtId="3" fontId="1" fillId="0" borderId="0" xfId="35" applyNumberFormat="1" applyFont="1" applyFill="1" applyBorder="1" applyAlignment="1">
      <alignment horizontal="right" wrapText="1"/>
      <protection/>
    </xf>
    <xf numFmtId="3" fontId="1" fillId="0" borderId="0" xfId="35" applyNumberFormat="1" applyFont="1" applyFill="1" applyBorder="1" applyAlignment="1">
      <alignment horizontal="right" wrapText="1"/>
      <protection/>
    </xf>
    <xf numFmtId="0" fontId="52" fillId="0" borderId="0" xfId="0" applyFont="1" applyFill="1" applyBorder="1" applyAlignment="1">
      <alignment/>
    </xf>
    <xf numFmtId="0" fontId="75" fillId="0" borderId="0" xfId="41" applyFont="1" applyFill="1" applyBorder="1" applyAlignment="1">
      <alignment horizontal="right"/>
      <protection/>
    </xf>
    <xf numFmtId="0" fontId="40" fillId="0" borderId="0" xfId="0" applyFont="1" applyFill="1" applyBorder="1" applyAlignment="1">
      <alignment/>
    </xf>
    <xf numFmtId="0" fontId="76" fillId="0" borderId="0" xfId="0" applyFont="1" applyBorder="1" applyAlignment="1">
      <alignment horizontal="left"/>
    </xf>
    <xf numFmtId="0" fontId="76" fillId="0" borderId="0" xfId="0" applyFont="1" applyBorder="1" applyAlignment="1">
      <alignment horizontal="right"/>
    </xf>
    <xf numFmtId="0" fontId="76" fillId="0" borderId="0" xfId="0" applyFont="1" applyBorder="1" applyAlignment="1">
      <alignment/>
    </xf>
    <xf numFmtId="0" fontId="40" fillId="0" borderId="0" xfId="0" applyFont="1" applyBorder="1" applyAlignment="1">
      <alignment/>
    </xf>
    <xf numFmtId="3" fontId="1" fillId="0" borderId="5" xfId="0" applyNumberFormat="1" applyFont="1" applyBorder="1" applyAlignment="1">
      <alignment horizontal="right"/>
    </xf>
    <xf numFmtId="0" fontId="0" fillId="0" borderId="0" xfId="0" applyAlignment="1" quotePrefix="1">
      <alignment horizontal="left"/>
    </xf>
    <xf numFmtId="0" fontId="13" fillId="0" borderId="2" xfId="0" applyFont="1" applyBorder="1" applyAlignment="1">
      <alignment/>
    </xf>
    <xf numFmtId="0" fontId="13" fillId="0" borderId="8" xfId="0" applyFont="1" applyBorder="1" applyAlignment="1">
      <alignment/>
    </xf>
    <xf numFmtId="0" fontId="13" fillId="0" borderId="15" xfId="0" applyFont="1" applyBorder="1" applyAlignment="1">
      <alignment/>
    </xf>
    <xf numFmtId="3" fontId="13" fillId="0" borderId="16" xfId="0" applyNumberFormat="1" applyFont="1" applyBorder="1" applyAlignment="1">
      <alignment horizontal="right"/>
    </xf>
    <xf numFmtId="3" fontId="13" fillId="0" borderId="17" xfId="0" applyNumberFormat="1" applyFont="1" applyBorder="1" applyAlignment="1">
      <alignment horizontal="right"/>
    </xf>
    <xf numFmtId="3" fontId="13" fillId="0" borderId="18" xfId="0" applyNumberFormat="1" applyFont="1" applyBorder="1" applyAlignment="1">
      <alignment horizontal="right"/>
    </xf>
    <xf numFmtId="0" fontId="1" fillId="0" borderId="15" xfId="0" applyFont="1" applyBorder="1" applyAlignment="1">
      <alignment/>
    </xf>
    <xf numFmtId="0" fontId="1" fillId="0" borderId="19" xfId="0" applyFont="1" applyBorder="1" applyAlignment="1">
      <alignment/>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xf>
    <xf numFmtId="3" fontId="13" fillId="0" borderId="21" xfId="0" applyNumberFormat="1" applyFont="1" applyBorder="1" applyAlignment="1">
      <alignment horizontal="right"/>
    </xf>
    <xf numFmtId="0" fontId="11" fillId="0" borderId="0" xfId="0" applyFont="1" applyAlignment="1" quotePrefix="1">
      <alignment horizontal="left"/>
    </xf>
    <xf numFmtId="0" fontId="31" fillId="0" borderId="0" xfId="0" applyFont="1" applyAlignment="1">
      <alignment/>
    </xf>
    <xf numFmtId="0" fontId="31" fillId="0" borderId="0" xfId="0" applyFont="1" applyFill="1" applyAlignment="1">
      <alignment/>
    </xf>
    <xf numFmtId="0" fontId="31" fillId="0" borderId="0" xfId="0" applyFont="1" applyFill="1" applyBorder="1" applyAlignment="1">
      <alignment/>
    </xf>
    <xf numFmtId="3" fontId="1" fillId="0" borderId="16"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3" fontId="1" fillId="0" borderId="22" xfId="0" applyNumberFormat="1" applyFont="1" applyBorder="1" applyAlignment="1">
      <alignment horizontal="right"/>
    </xf>
    <xf numFmtId="3" fontId="1" fillId="0" borderId="23" xfId="0" applyNumberFormat="1" applyFont="1" applyBorder="1" applyAlignment="1">
      <alignment horizontal="right"/>
    </xf>
    <xf numFmtId="3" fontId="1" fillId="0" borderId="24" xfId="0" applyNumberFormat="1" applyFont="1" applyBorder="1" applyAlignment="1">
      <alignment horizontal="right"/>
    </xf>
    <xf numFmtId="3" fontId="1" fillId="0" borderId="22" xfId="0" applyNumberFormat="1" applyFont="1" applyBorder="1" applyAlignment="1">
      <alignment horizontal="right" vertical="center"/>
    </xf>
    <xf numFmtId="3" fontId="1" fillId="0" borderId="23" xfId="0" applyNumberFormat="1" applyFont="1" applyBorder="1" applyAlignment="1">
      <alignment horizontal="right" vertical="center"/>
    </xf>
    <xf numFmtId="3" fontId="1" fillId="0" borderId="24" xfId="0" applyNumberFormat="1" applyFont="1" applyBorder="1" applyAlignment="1">
      <alignment horizontal="right" vertical="center"/>
    </xf>
    <xf numFmtId="3" fontId="1" fillId="0" borderId="20" xfId="0" applyNumberFormat="1" applyFont="1" applyBorder="1" applyAlignment="1">
      <alignment horizontal="right"/>
    </xf>
    <xf numFmtId="3" fontId="1" fillId="0" borderId="12" xfId="0" applyNumberFormat="1" applyFont="1" applyBorder="1" applyAlignment="1">
      <alignment horizontal="right"/>
    </xf>
    <xf numFmtId="3" fontId="1" fillId="0" borderId="25" xfId="0" applyNumberFormat="1" applyFont="1" applyBorder="1" applyAlignment="1">
      <alignment horizontal="right"/>
    </xf>
    <xf numFmtId="3" fontId="13" fillId="0" borderId="14" xfId="0" applyNumberFormat="1" applyFont="1" applyBorder="1" applyAlignment="1">
      <alignment horizontal="right"/>
    </xf>
    <xf numFmtId="0" fontId="9" fillId="0" borderId="3" xfId="0" applyFont="1" applyFill="1" applyBorder="1" applyAlignment="1" quotePrefix="1">
      <alignment horizontal="left"/>
    </xf>
    <xf numFmtId="0" fontId="9" fillId="0" borderId="3" xfId="0" applyFont="1" applyBorder="1" applyAlignment="1" quotePrefix="1">
      <alignment horizontal="left"/>
    </xf>
    <xf numFmtId="0" fontId="11" fillId="0" borderId="0" xfId="41" applyFont="1" applyAlignment="1" quotePrefix="1">
      <alignment horizontal="left"/>
      <protection/>
    </xf>
    <xf numFmtId="0" fontId="1" fillId="0" borderId="1" xfId="41" applyFont="1" applyBorder="1" applyAlignment="1" quotePrefix="1">
      <alignment horizontal="left"/>
      <protection/>
    </xf>
    <xf numFmtId="0" fontId="31" fillId="0" borderId="0" xfId="0" applyFont="1" applyFill="1" applyAlignment="1">
      <alignment/>
    </xf>
    <xf numFmtId="0" fontId="66" fillId="0" borderId="0" xfId="44" applyFont="1" applyFill="1" applyBorder="1" applyAlignment="1">
      <alignment horizontal="left" wrapText="1"/>
      <protection/>
    </xf>
    <xf numFmtId="0" fontId="68" fillId="0" borderId="0" xfId="44" applyFont="1" applyFill="1" applyBorder="1" applyAlignment="1">
      <alignment horizontal="right" wrapText="1"/>
      <protection/>
    </xf>
    <xf numFmtId="0" fontId="68" fillId="0" borderId="0" xfId="44" applyFont="1" applyFill="1" applyBorder="1" applyAlignment="1">
      <alignment horizontal="center"/>
      <protection/>
    </xf>
    <xf numFmtId="0" fontId="68" fillId="0" borderId="0" xfId="0" applyFont="1" applyFill="1" applyBorder="1" applyAlignment="1">
      <alignment/>
    </xf>
    <xf numFmtId="0" fontId="7" fillId="0" borderId="0" xfId="0" applyFont="1" applyFill="1" applyAlignment="1">
      <alignment/>
    </xf>
    <xf numFmtId="3" fontId="47" fillId="0" borderId="0" xfId="41" applyNumberFormat="1" applyFont="1" applyBorder="1">
      <alignment/>
      <protection/>
    </xf>
    <xf numFmtId="0" fontId="7" fillId="0" borderId="0" xfId="41" applyFont="1" applyBorder="1" applyAlignment="1">
      <alignment horizontal="right" vertical="center"/>
      <protection/>
    </xf>
    <xf numFmtId="0" fontId="7" fillId="0" borderId="0" xfId="41" applyFont="1" applyBorder="1" applyAlignment="1">
      <alignment horizontal="left" vertical="center"/>
      <protection/>
    </xf>
    <xf numFmtId="3" fontId="7" fillId="0" borderId="0" xfId="41" applyNumberFormat="1" applyFont="1" applyBorder="1" applyAlignment="1">
      <alignment/>
      <protection/>
    </xf>
    <xf numFmtId="10" fontId="7" fillId="0" borderId="0" xfId="47" applyNumberFormat="1" applyFont="1" applyFill="1" applyBorder="1" applyAlignment="1">
      <alignment/>
    </xf>
    <xf numFmtId="3" fontId="27" fillId="0" borderId="0" xfId="41" applyNumberFormat="1" applyFont="1" applyBorder="1" applyAlignment="1">
      <alignment/>
      <protection/>
    </xf>
    <xf numFmtId="10" fontId="27" fillId="0" borderId="0" xfId="47" applyNumberFormat="1" applyFont="1" applyFill="1" applyBorder="1" applyAlignment="1">
      <alignment/>
    </xf>
    <xf numFmtId="0" fontId="27" fillId="0" borderId="0" xfId="41" applyFont="1" applyFill="1" applyBorder="1" applyAlignment="1">
      <alignment horizontal="right"/>
      <protection/>
    </xf>
    <xf numFmtId="0" fontId="27" fillId="0" borderId="0" xfId="42" applyFont="1" applyFill="1" applyBorder="1" applyAlignment="1">
      <alignment horizontal="right"/>
      <protection/>
    </xf>
    <xf numFmtId="0" fontId="27" fillId="0" borderId="0" xfId="42" applyFont="1" applyFill="1" applyBorder="1" applyAlignment="1">
      <alignment horizontal="left" wrapText="1"/>
      <protection/>
    </xf>
    <xf numFmtId="0" fontId="27" fillId="0" borderId="0" xfId="42" applyFont="1" applyFill="1" applyBorder="1" applyAlignment="1">
      <alignment horizontal="right" wrapText="1"/>
      <protection/>
    </xf>
    <xf numFmtId="0" fontId="66" fillId="0" borderId="0" xfId="0" applyFont="1" applyAlignment="1">
      <alignment horizontal="left"/>
    </xf>
    <xf numFmtId="0" fontId="68" fillId="0" borderId="0" xfId="45" applyFont="1" applyFill="1" applyBorder="1" applyAlignment="1">
      <alignment horizontal="center"/>
      <protection/>
    </xf>
    <xf numFmtId="0" fontId="66" fillId="0" borderId="0" xfId="45" applyFont="1" applyFill="1" applyBorder="1" applyAlignment="1">
      <alignment horizontal="left"/>
      <protection/>
    </xf>
    <xf numFmtId="0" fontId="68" fillId="0" borderId="0" xfId="45" applyFont="1" applyFill="1" applyBorder="1" applyAlignment="1">
      <alignment horizontal="right" wrapText="1"/>
      <protection/>
    </xf>
    <xf numFmtId="0" fontId="66" fillId="0" borderId="0" xfId="45" applyFont="1" applyFill="1" applyBorder="1" applyAlignment="1">
      <alignment horizontal="left" wrapText="1"/>
      <protection/>
    </xf>
    <xf numFmtId="0" fontId="11" fillId="3" borderId="0" xfId="0" applyFont="1" applyFill="1" applyAlignment="1">
      <alignment/>
    </xf>
    <xf numFmtId="0" fontId="11" fillId="0" borderId="0" xfId="0" applyFont="1" applyAlignment="1">
      <alignment horizontal="left"/>
    </xf>
    <xf numFmtId="0" fontId="27" fillId="0" borderId="0" xfId="41" applyNumberFormat="1" applyFont="1" applyBorder="1" applyAlignment="1" quotePrefix="1">
      <alignment horizontal="right"/>
      <protection/>
    </xf>
    <xf numFmtId="0" fontId="77" fillId="0" borderId="0" xfId="0" applyFont="1" applyAlignment="1">
      <alignment/>
    </xf>
    <xf numFmtId="0" fontId="1" fillId="0" borderId="4" xfId="0" applyFont="1" applyBorder="1" applyAlignment="1">
      <alignment wrapText="1"/>
    </xf>
    <xf numFmtId="3" fontId="1" fillId="0" borderId="3" xfId="0" applyNumberFormat="1" applyFont="1" applyBorder="1" applyAlignment="1">
      <alignment horizontal="right" wrapText="1"/>
    </xf>
    <xf numFmtId="0" fontId="27" fillId="0" borderId="0" xfId="41" applyFont="1" applyBorder="1" applyAlignment="1" quotePrefix="1">
      <alignment horizontal="left"/>
      <protection/>
    </xf>
    <xf numFmtId="0" fontId="9" fillId="0" borderId="0" xfId="0" applyFont="1" applyBorder="1" applyAlignment="1" quotePrefix="1">
      <alignment horizontal="left"/>
    </xf>
    <xf numFmtId="0" fontId="78" fillId="0" borderId="0" xfId="41" applyFont="1" applyFill="1" applyAlignment="1">
      <alignment horizontal="right"/>
      <protection/>
    </xf>
    <xf numFmtId="0" fontId="7" fillId="0" borderId="0" xfId="0" applyFont="1" applyBorder="1" applyAlignment="1">
      <alignment/>
    </xf>
    <xf numFmtId="0" fontId="7" fillId="0" borderId="0" xfId="0" applyFont="1" applyAlignment="1">
      <alignment/>
    </xf>
    <xf numFmtId="0" fontId="48" fillId="0" borderId="0" xfId="0" applyFont="1" applyBorder="1" applyAlignment="1">
      <alignment/>
    </xf>
    <xf numFmtId="3" fontId="7" fillId="0" borderId="0" xfId="0" applyNumberFormat="1" applyFont="1" applyBorder="1" applyAlignment="1">
      <alignment horizontal="right"/>
    </xf>
    <xf numFmtId="3" fontId="7" fillId="0" borderId="0" xfId="0" applyNumberFormat="1" applyFont="1" applyBorder="1" applyAlignment="1">
      <alignment/>
    </xf>
    <xf numFmtId="0" fontId="7" fillId="0" borderId="0" xfId="0" applyFont="1" applyFill="1" applyBorder="1" applyAlignment="1">
      <alignment/>
    </xf>
    <xf numFmtId="0" fontId="0" fillId="0" borderId="0" xfId="0" applyFont="1" applyFill="1" applyAlignment="1">
      <alignment/>
    </xf>
    <xf numFmtId="0" fontId="77" fillId="0" borderId="0" xfId="0" applyFont="1" applyFill="1" applyAlignment="1">
      <alignment/>
    </xf>
    <xf numFmtId="0" fontId="38" fillId="0" borderId="0" xfId="0" applyFont="1" applyFill="1" applyAlignment="1">
      <alignment/>
    </xf>
    <xf numFmtId="0" fontId="48" fillId="0" borderId="0" xfId="0" applyFont="1" applyFill="1" applyAlignment="1">
      <alignment/>
    </xf>
    <xf numFmtId="0" fontId="0" fillId="0" borderId="0" xfId="0" applyFill="1" applyAlignment="1">
      <alignment/>
    </xf>
    <xf numFmtId="0" fontId="33" fillId="0" borderId="0" xfId="0" applyFont="1" applyFill="1" applyAlignment="1">
      <alignment/>
    </xf>
    <xf numFmtId="0" fontId="47" fillId="0" borderId="0" xfId="0" applyFont="1" applyFill="1" applyAlignment="1">
      <alignment/>
    </xf>
    <xf numFmtId="0" fontId="49" fillId="0" borderId="0" xfId="0" applyFont="1" applyFill="1" applyAlignment="1">
      <alignment/>
    </xf>
    <xf numFmtId="0" fontId="39" fillId="0" borderId="0" xfId="0" applyFont="1" applyFill="1" applyAlignment="1">
      <alignment/>
    </xf>
    <xf numFmtId="0" fontId="1" fillId="0" borderId="0" xfId="0" applyFont="1" applyBorder="1" applyAlignment="1" quotePrefix="1">
      <alignment horizontal="left"/>
    </xf>
    <xf numFmtId="0" fontId="1" fillId="0" borderId="4" xfId="0" applyFont="1" applyBorder="1" applyAlignment="1" quotePrefix="1">
      <alignment horizontal="left"/>
    </xf>
    <xf numFmtId="0" fontId="11" fillId="0" borderId="0" xfId="0" applyFont="1" applyBorder="1" applyAlignment="1" quotePrefix="1">
      <alignment horizontal="right"/>
    </xf>
    <xf numFmtId="0" fontId="11" fillId="0" borderId="4" xfId="0" applyFont="1" applyBorder="1" applyAlignment="1" quotePrefix="1">
      <alignment horizontal="right"/>
    </xf>
    <xf numFmtId="0" fontId="1" fillId="0" borderId="0" xfId="0" applyFont="1" applyBorder="1" applyAlignment="1" quotePrefix="1">
      <alignment horizontal="left"/>
    </xf>
    <xf numFmtId="164" fontId="13" fillId="0" borderId="7" xfId="0" applyNumberFormat="1" applyFont="1" applyBorder="1" applyAlignment="1">
      <alignment horizontal="right"/>
    </xf>
    <xf numFmtId="49" fontId="1" fillId="0" borderId="0" xfId="0" applyNumberFormat="1" applyFont="1" applyBorder="1" applyAlignment="1">
      <alignment horizontal="left"/>
    </xf>
    <xf numFmtId="164" fontId="13" fillId="0" borderId="0" xfId="0" applyNumberFormat="1" applyFont="1" applyBorder="1" applyAlignment="1">
      <alignment horizontal="right"/>
    </xf>
    <xf numFmtId="0" fontId="10" fillId="0" borderId="3" xfId="0" applyFont="1" applyFill="1" applyBorder="1" applyAlignment="1">
      <alignment/>
    </xf>
    <xf numFmtId="0" fontId="1" fillId="0" borderId="3" xfId="0" applyFont="1" applyFill="1" applyBorder="1" applyAlignment="1" quotePrefix="1">
      <alignment horizontal="left"/>
    </xf>
    <xf numFmtId="164" fontId="1" fillId="0" borderId="0" xfId="0" applyNumberFormat="1" applyFont="1" applyBorder="1" applyAlignment="1">
      <alignment horizontal="left"/>
    </xf>
    <xf numFmtId="0" fontId="1" fillId="0" borderId="10" xfId="0" applyFont="1" applyBorder="1" applyAlignment="1">
      <alignment horizontal="left"/>
    </xf>
    <xf numFmtId="164" fontId="1" fillId="0" borderId="3" xfId="0" applyNumberFormat="1" applyFont="1" applyBorder="1" applyAlignment="1">
      <alignment horizontal="left"/>
    </xf>
    <xf numFmtId="3" fontId="1" fillId="0" borderId="6" xfId="0" applyNumberFormat="1" applyFont="1" applyBorder="1" applyAlignment="1">
      <alignment horizontal="right"/>
    </xf>
    <xf numFmtId="164" fontId="1" fillId="0" borderId="7" xfId="0" applyNumberFormat="1" applyFont="1" applyBorder="1" applyAlignment="1">
      <alignment horizontal="right"/>
    </xf>
    <xf numFmtId="0" fontId="66" fillId="0" borderId="0" xfId="41" applyFont="1" applyBorder="1">
      <alignment/>
      <protection/>
    </xf>
    <xf numFmtId="0" fontId="1" fillId="0" borderId="0" xfId="0" applyFont="1" applyAlignment="1" quotePrefix="1">
      <alignment horizontal="left"/>
    </xf>
    <xf numFmtId="0" fontId="1" fillId="0" borderId="3" xfId="0" applyFont="1" applyFill="1" applyBorder="1" applyAlignment="1">
      <alignment/>
    </xf>
    <xf numFmtId="0" fontId="1" fillId="0" borderId="3" xfId="0" applyFont="1" applyBorder="1" applyAlignment="1" quotePrefix="1">
      <alignment horizontal="left"/>
    </xf>
    <xf numFmtId="0" fontId="1" fillId="0" borderId="4" xfId="0" applyFont="1" applyBorder="1" applyAlignment="1">
      <alignment horizontal="right" wrapText="1"/>
    </xf>
    <xf numFmtId="0" fontId="11" fillId="0" borderId="0" xfId="0" applyFont="1" applyBorder="1" applyAlignment="1" quotePrefix="1">
      <alignment horizontal="left"/>
    </xf>
    <xf numFmtId="0" fontId="11" fillId="3" borderId="0" xfId="0" applyFont="1" applyFill="1" applyAlignment="1">
      <alignment horizontal="left" indent="1"/>
    </xf>
    <xf numFmtId="0" fontId="3" fillId="0" borderId="3" xfId="0" applyFont="1" applyBorder="1" applyAlignment="1" quotePrefix="1">
      <alignment horizontal="left"/>
    </xf>
    <xf numFmtId="3" fontId="1" fillId="0" borderId="5" xfId="0" applyNumberFormat="1" applyFont="1" applyBorder="1" applyAlignment="1">
      <alignment horizontal="right"/>
    </xf>
    <xf numFmtId="3" fontId="1" fillId="0" borderId="0" xfId="0" applyNumberFormat="1" applyFont="1" applyFill="1" applyBorder="1" applyAlignment="1">
      <alignment/>
    </xf>
    <xf numFmtId="0" fontId="1" fillId="0" borderId="4" xfId="0" applyFont="1" applyBorder="1" applyAlignment="1" quotePrefix="1">
      <alignment horizontal="right" wrapText="1"/>
    </xf>
    <xf numFmtId="3" fontId="7" fillId="0" borderId="3" xfId="0" applyNumberFormat="1" applyFont="1" applyBorder="1" applyAlignment="1">
      <alignment horizontal="right"/>
    </xf>
    <xf numFmtId="3" fontId="11" fillId="0" borderId="0" xfId="0" applyNumberFormat="1" applyFont="1" applyBorder="1" applyAlignment="1">
      <alignment horizontal="right"/>
    </xf>
    <xf numFmtId="0" fontId="1" fillId="0" borderId="3" xfId="41" applyFont="1" applyBorder="1" applyAlignment="1" quotePrefix="1">
      <alignment horizontal="right"/>
      <protection/>
    </xf>
    <xf numFmtId="189" fontId="1" fillId="0" borderId="0" xfId="0" applyNumberFormat="1" applyFont="1" applyBorder="1" applyAlignment="1">
      <alignment horizontal="left"/>
    </xf>
    <xf numFmtId="0" fontId="13" fillId="0" borderId="3" xfId="0" applyFont="1" applyBorder="1" applyAlignment="1">
      <alignment/>
    </xf>
    <xf numFmtId="0" fontId="11" fillId="0" borderId="0" xfId="0" applyFont="1" applyFill="1" applyBorder="1" applyAlignment="1" quotePrefix="1">
      <alignment horizontal="left"/>
    </xf>
    <xf numFmtId="0" fontId="31" fillId="0" borderId="0" xfId="0" applyFont="1" applyAlignment="1">
      <alignment/>
    </xf>
    <xf numFmtId="0" fontId="68" fillId="0" borderId="0" xfId="0" applyFont="1" applyBorder="1" applyAlignment="1">
      <alignment/>
    </xf>
    <xf numFmtId="3" fontId="31" fillId="0" borderId="0" xfId="0" applyNumberFormat="1" applyFont="1" applyBorder="1" applyAlignment="1">
      <alignment horizontal="right"/>
    </xf>
    <xf numFmtId="3" fontId="31" fillId="0" borderId="0" xfId="0" applyNumberFormat="1" applyFont="1" applyBorder="1" applyAlignment="1">
      <alignment/>
    </xf>
    <xf numFmtId="0" fontId="1" fillId="0" borderId="0" xfId="0" applyFont="1" applyAlignment="1">
      <alignment horizontal="right" wrapText="1"/>
    </xf>
    <xf numFmtId="0" fontId="1" fillId="0" borderId="0" xfId="0" applyFont="1" applyAlignment="1" quotePrefix="1">
      <alignment horizontal="right" wrapText="1"/>
    </xf>
    <xf numFmtId="0" fontId="0" fillId="0" borderId="0" xfId="0" applyAlignment="1">
      <alignment wrapText="1"/>
    </xf>
    <xf numFmtId="0" fontId="11" fillId="0" borderId="0" xfId="0" applyFont="1" applyAlignment="1">
      <alignment wrapText="1"/>
    </xf>
    <xf numFmtId="0" fontId="1" fillId="0" borderId="0" xfId="41" applyFont="1" applyBorder="1" applyAlignment="1">
      <alignment horizontal="right"/>
      <protection/>
    </xf>
    <xf numFmtId="0" fontId="1" fillId="0" borderId="0" xfId="41" applyFont="1" applyBorder="1" applyAlignment="1" quotePrefix="1">
      <alignment horizontal="right"/>
      <protection/>
    </xf>
    <xf numFmtId="0" fontId="26" fillId="0" borderId="0" xfId="41" applyFont="1" applyFill="1" applyBorder="1">
      <alignment/>
      <protection/>
    </xf>
    <xf numFmtId="0" fontId="26" fillId="0" borderId="0" xfId="41" applyFont="1" applyFill="1">
      <alignment/>
      <protection/>
    </xf>
    <xf numFmtId="0" fontId="7" fillId="0" borderId="0" xfId="41" applyFont="1" applyFill="1">
      <alignment/>
      <protection/>
    </xf>
    <xf numFmtId="0" fontId="47" fillId="0" borderId="0" xfId="41" applyFont="1" applyFill="1">
      <alignment/>
      <protection/>
    </xf>
    <xf numFmtId="0" fontId="7" fillId="0" borderId="0" xfId="0" applyFont="1" applyFill="1" applyAlignment="1">
      <alignment horizontal="right"/>
    </xf>
    <xf numFmtId="10" fontId="7" fillId="0" borderId="0" xfId="0" applyNumberFormat="1" applyFont="1" applyFill="1" applyAlignment="1">
      <alignment horizontal="right"/>
    </xf>
    <xf numFmtId="9" fontId="7" fillId="0" borderId="0" xfId="0" applyNumberFormat="1" applyFont="1" applyFill="1" applyAlignment="1">
      <alignment horizontal="right"/>
    </xf>
    <xf numFmtId="10" fontId="7" fillId="0" borderId="0" xfId="0" applyNumberFormat="1" applyFont="1" applyFill="1" applyAlignment="1">
      <alignment/>
    </xf>
    <xf numFmtId="0" fontId="1" fillId="0" borderId="0" xfId="0" applyFont="1" applyAlignment="1">
      <alignment horizontal="right"/>
    </xf>
    <xf numFmtId="0" fontId="0" fillId="0" borderId="3" xfId="0" applyBorder="1" applyAlignment="1">
      <alignment wrapText="1"/>
    </xf>
    <xf numFmtId="0" fontId="13" fillId="0" borderId="3" xfId="0" applyFont="1" applyBorder="1" applyAlignment="1" quotePrefix="1">
      <alignment horizontal="left"/>
    </xf>
    <xf numFmtId="0" fontId="31" fillId="0" borderId="0" xfId="0" applyFont="1" applyBorder="1" applyAlignment="1">
      <alignment/>
    </xf>
    <xf numFmtId="0" fontId="53" fillId="0" borderId="0" xfId="0" applyFont="1" applyBorder="1" applyAlignment="1">
      <alignment/>
    </xf>
    <xf numFmtId="0" fontId="1" fillId="0" borderId="1" xfId="0" applyFont="1" applyBorder="1" applyAlignment="1" quotePrefix="1">
      <alignment horizontal="right" wrapText="1"/>
    </xf>
    <xf numFmtId="3" fontId="11" fillId="0" borderId="0" xfId="0" applyNumberFormat="1" applyFont="1" applyBorder="1" applyAlignment="1">
      <alignment horizontal="left"/>
    </xf>
    <xf numFmtId="0" fontId="1" fillId="0" borderId="3" xfId="0" applyFont="1" applyFill="1" applyBorder="1" applyAlignment="1" quotePrefix="1">
      <alignment horizontal="right"/>
    </xf>
    <xf numFmtId="0" fontId="0" fillId="0" borderId="0" xfId="0" applyBorder="1" applyAlignment="1">
      <alignment wrapText="1"/>
    </xf>
    <xf numFmtId="0" fontId="1" fillId="0" borderId="4" xfId="0" applyFont="1" applyBorder="1" applyAlignment="1" quotePrefix="1">
      <alignment horizontal="right"/>
    </xf>
    <xf numFmtId="189" fontId="1" fillId="0" borderId="0" xfId="0" applyNumberFormat="1" applyFont="1" applyBorder="1" applyAlignment="1">
      <alignment horizontal="right"/>
    </xf>
    <xf numFmtId="0" fontId="1" fillId="0" borderId="0" xfId="0" applyFont="1" applyAlignment="1">
      <alignment horizontal="left"/>
    </xf>
    <xf numFmtId="0" fontId="1" fillId="0" borderId="0" xfId="0" applyFont="1" applyAlignment="1" quotePrefix="1">
      <alignment horizontal="left"/>
    </xf>
    <xf numFmtId="0" fontId="1" fillId="0" borderId="1" xfId="0" applyFont="1" applyBorder="1" applyAlignment="1" quotePrefix="1">
      <alignment horizontal="right" wrapText="1"/>
    </xf>
    <xf numFmtId="0" fontId="1" fillId="0" borderId="3" xfId="0" applyFont="1" applyBorder="1" applyAlignment="1" quotePrefix="1">
      <alignment horizontal="left"/>
    </xf>
    <xf numFmtId="0" fontId="11" fillId="0" borderId="0" xfId="0" applyFont="1" applyAlignment="1" quotePrefix="1">
      <alignment horizontal="right"/>
    </xf>
    <xf numFmtId="0" fontId="1" fillId="0" borderId="3" xfId="0" applyFont="1" applyBorder="1" applyAlignment="1">
      <alignment horizontal="left" indent="1"/>
    </xf>
    <xf numFmtId="0" fontId="1" fillId="0" borderId="4" xfId="0" applyFont="1" applyBorder="1" applyAlignment="1" quotePrefix="1">
      <alignment horizontal="left"/>
    </xf>
    <xf numFmtId="0" fontId="1" fillId="0" borderId="5" xfId="0" applyFont="1" applyBorder="1" applyAlignment="1">
      <alignment/>
    </xf>
    <xf numFmtId="0" fontId="1" fillId="0" borderId="26" xfId="0" applyFont="1" applyBorder="1" applyAlignment="1">
      <alignment/>
    </xf>
    <xf numFmtId="0" fontId="1" fillId="0" borderId="0" xfId="38" applyFont="1" applyFill="1" applyBorder="1" applyAlignment="1">
      <alignment horizontal="left" wrapText="1"/>
      <protection/>
    </xf>
    <xf numFmtId="3" fontId="1" fillId="0" borderId="0" xfId="35" applyNumberFormat="1" applyFont="1" applyFill="1" applyBorder="1" applyAlignment="1">
      <alignment horizontal="right" wrapText="1"/>
      <protection/>
    </xf>
    <xf numFmtId="0" fontId="0" fillId="0" borderId="0" xfId="0" applyFont="1" applyFill="1" applyBorder="1" applyAlignment="1">
      <alignment/>
    </xf>
    <xf numFmtId="3" fontId="1" fillId="0" borderId="0" xfId="35" applyNumberFormat="1" applyFont="1" applyFill="1" applyBorder="1" applyAlignment="1">
      <alignment horizontal="right" wrapText="1"/>
      <protection/>
    </xf>
    <xf numFmtId="0" fontId="1" fillId="0" borderId="3" xfId="0" applyFont="1" applyFill="1" applyBorder="1" applyAlignment="1">
      <alignment horizontal="left"/>
    </xf>
    <xf numFmtId="0" fontId="1" fillId="0" borderId="2" xfId="46" applyFont="1" applyFill="1" applyBorder="1" applyAlignment="1">
      <alignment horizontal="right" wrapText="1"/>
      <protection/>
    </xf>
    <xf numFmtId="189" fontId="1" fillId="0" borderId="3" xfId="0" applyNumberFormat="1" applyFont="1" applyBorder="1" applyAlignment="1">
      <alignment horizontal="right"/>
    </xf>
    <xf numFmtId="189" fontId="1" fillId="0" borderId="3" xfId="0" applyNumberFormat="1" applyFont="1" applyBorder="1" applyAlignment="1">
      <alignment/>
    </xf>
    <xf numFmtId="0" fontId="1" fillId="0" borderId="12" xfId="46" applyFont="1" applyFill="1" applyBorder="1" applyAlignment="1">
      <alignment horizontal="right" wrapText="1"/>
      <protection/>
    </xf>
    <xf numFmtId="0" fontId="1" fillId="0" borderId="27" xfId="46" applyFont="1" applyFill="1" applyBorder="1" applyAlignment="1">
      <alignment horizontal="right" wrapText="1"/>
      <protection/>
    </xf>
    <xf numFmtId="0" fontId="1" fillId="0" borderId="2" xfId="46" applyFont="1" applyFill="1" applyBorder="1" applyAlignment="1">
      <alignment horizontal="right" wrapText="1"/>
      <protection/>
    </xf>
    <xf numFmtId="0" fontId="31" fillId="0" borderId="0" xfId="0" applyFont="1" applyBorder="1" applyAlignment="1">
      <alignment/>
    </xf>
    <xf numFmtId="0" fontId="31" fillId="0" borderId="0" xfId="0" applyFont="1" applyBorder="1" applyAlignment="1">
      <alignment/>
    </xf>
    <xf numFmtId="0" fontId="79" fillId="0" borderId="0" xfId="0" applyFont="1" applyFill="1" applyBorder="1" applyAlignment="1">
      <alignment/>
    </xf>
    <xf numFmtId="0" fontId="31" fillId="0" borderId="0" xfId="0" applyFont="1" applyFill="1" applyBorder="1" applyAlignment="1">
      <alignment horizontal="left"/>
    </xf>
    <xf numFmtId="181" fontId="1" fillId="0" borderId="3" xfId="0" applyNumberFormat="1" applyFont="1" applyBorder="1" applyAlignment="1">
      <alignment horizontal="right"/>
    </xf>
    <xf numFmtId="189" fontId="1" fillId="0" borderId="4" xfId="0" applyNumberFormat="1" applyFont="1" applyBorder="1" applyAlignment="1">
      <alignment/>
    </xf>
    <xf numFmtId="0" fontId="1" fillId="0" borderId="4" xfId="0" applyFont="1" applyBorder="1" applyAlignment="1" quotePrefix="1">
      <alignment horizontal="left" wrapText="1"/>
    </xf>
    <xf numFmtId="0" fontId="0" fillId="0" borderId="4" xfId="0" applyBorder="1" applyAlignment="1">
      <alignment wrapText="1"/>
    </xf>
    <xf numFmtId="0" fontId="1" fillId="0" borderId="0" xfId="38" applyFont="1" applyFill="1" applyBorder="1" applyAlignment="1">
      <alignment horizontal="left" indent="1"/>
      <protection/>
    </xf>
    <xf numFmtId="0" fontId="1" fillId="0" borderId="3" xfId="38" applyFont="1" applyFill="1" applyBorder="1" applyAlignment="1">
      <alignment horizontal="left" indent="1"/>
      <protection/>
    </xf>
    <xf numFmtId="0" fontId="1" fillId="0" borderId="3" xfId="38" applyFont="1" applyFill="1" applyBorder="1" applyAlignment="1">
      <alignment/>
      <protection/>
    </xf>
    <xf numFmtId="3" fontId="1" fillId="0" borderId="3" xfId="38" applyNumberFormat="1" applyFont="1" applyFill="1" applyBorder="1" applyAlignment="1">
      <alignment/>
      <protection/>
    </xf>
    <xf numFmtId="0" fontId="11" fillId="0" borderId="0" xfId="38" applyFont="1" applyFill="1" applyBorder="1" applyAlignment="1">
      <alignment horizontal="left"/>
      <protection/>
    </xf>
    <xf numFmtId="0" fontId="11" fillId="0" borderId="0" xfId="38" applyFont="1" applyFill="1" applyBorder="1" applyAlignment="1">
      <alignment/>
      <protection/>
    </xf>
    <xf numFmtId="3" fontId="11" fillId="0" borderId="0" xfId="38" applyNumberFormat="1" applyFont="1" applyFill="1" applyBorder="1" applyAlignment="1">
      <alignment/>
      <protection/>
    </xf>
    <xf numFmtId="0" fontId="11" fillId="0" borderId="0" xfId="0" applyFont="1" applyAlignment="1">
      <alignment/>
    </xf>
    <xf numFmtId="0" fontId="1" fillId="0" borderId="3" xfId="0" applyFont="1" applyBorder="1" applyAlignment="1">
      <alignment horizontal="center"/>
    </xf>
    <xf numFmtId="3" fontId="80" fillId="0" borderId="6" xfId="0" applyNumberFormat="1" applyFont="1" applyBorder="1" applyAlignment="1">
      <alignment horizontal="left"/>
    </xf>
    <xf numFmtId="3" fontId="80" fillId="0" borderId="11" xfId="0" applyNumberFormat="1" applyFont="1" applyBorder="1" applyAlignment="1">
      <alignment horizontal="left"/>
    </xf>
    <xf numFmtId="3" fontId="80" fillId="0" borderId="0" xfId="0" applyNumberFormat="1" applyFont="1" applyBorder="1" applyAlignment="1">
      <alignment horizontal="left"/>
    </xf>
    <xf numFmtId="0" fontId="11" fillId="0" borderId="0" xfId="0" applyFont="1" applyAlignment="1">
      <alignment wrapText="1"/>
    </xf>
    <xf numFmtId="0" fontId="11" fillId="0" borderId="10" xfId="0" applyFont="1" applyBorder="1" applyAlignment="1" quotePrefix="1">
      <alignment horizontal="left" wrapText="1"/>
    </xf>
    <xf numFmtId="0" fontId="11" fillId="0" borderId="0" xfId="0" applyFont="1" applyBorder="1" applyAlignment="1" quotePrefix="1">
      <alignment horizontal="left" wrapText="1"/>
    </xf>
    <xf numFmtId="3" fontId="80" fillId="0" borderId="0" xfId="0" applyNumberFormat="1" applyFont="1" applyAlignment="1">
      <alignment horizontal="left"/>
    </xf>
    <xf numFmtId="3" fontId="80" fillId="0" borderId="0" xfId="36" applyNumberFormat="1" applyFont="1" applyFill="1" applyBorder="1" applyAlignment="1">
      <alignment horizontal="left"/>
      <protection/>
    </xf>
    <xf numFmtId="3" fontId="80" fillId="0" borderId="0" xfId="0" applyNumberFormat="1" applyFont="1" applyFill="1" applyBorder="1" applyAlignment="1">
      <alignment horizontal="left"/>
    </xf>
    <xf numFmtId="3" fontId="80" fillId="0" borderId="3" xfId="0" applyNumberFormat="1" applyFont="1" applyBorder="1" applyAlignment="1">
      <alignment horizontal="left"/>
    </xf>
    <xf numFmtId="3" fontId="80" fillId="0" borderId="3" xfId="36" applyNumberFormat="1" applyFont="1" applyFill="1" applyBorder="1" applyAlignment="1">
      <alignment horizontal="left"/>
      <protection/>
    </xf>
    <xf numFmtId="0" fontId="10" fillId="2" borderId="0" xfId="0" applyFont="1" applyFill="1" applyAlignment="1">
      <alignment horizontal="left"/>
    </xf>
    <xf numFmtId="0" fontId="11" fillId="0" borderId="8" xfId="0" applyFont="1" applyBorder="1" applyAlignment="1">
      <alignment horizontal="right" wrapText="1"/>
    </xf>
    <xf numFmtId="0" fontId="11" fillId="0" borderId="0" xfId="0" applyFont="1" applyBorder="1" applyAlignment="1">
      <alignment horizontal="right" wrapText="1"/>
    </xf>
    <xf numFmtId="0" fontId="1" fillId="0" borderId="28" xfId="46" applyFont="1" applyFill="1" applyBorder="1" applyAlignment="1">
      <alignment horizontal="right" wrapText="1"/>
      <protection/>
    </xf>
    <xf numFmtId="0" fontId="0" fillId="0" borderId="28" xfId="0" applyBorder="1" applyAlignment="1">
      <alignment wrapText="1"/>
    </xf>
    <xf numFmtId="0" fontId="9" fillId="0" borderId="0" xfId="0" applyFont="1" applyBorder="1" applyAlignment="1">
      <alignment wrapText="1"/>
    </xf>
    <xf numFmtId="0" fontId="0" fillId="0" borderId="0" xfId="0" applyAlignment="1">
      <alignment wrapText="1"/>
    </xf>
    <xf numFmtId="0" fontId="0" fillId="0" borderId="3" xfId="0" applyBorder="1" applyAlignment="1">
      <alignment wrapText="1"/>
    </xf>
    <xf numFmtId="0" fontId="9" fillId="0" borderId="0" xfId="0" applyFont="1" applyFill="1" applyBorder="1" applyAlignment="1">
      <alignment wrapText="1"/>
    </xf>
    <xf numFmtId="0" fontId="1" fillId="0" borderId="10" xfId="0" applyFont="1" applyBorder="1" applyAlignment="1">
      <alignment wrapText="1"/>
    </xf>
    <xf numFmtId="0" fontId="1" fillId="0" borderId="0" xfId="0" applyFont="1" applyBorder="1" applyAlignment="1">
      <alignment wrapText="1"/>
    </xf>
    <xf numFmtId="0" fontId="11" fillId="0" borderId="0" xfId="0" applyFont="1" applyFill="1" applyBorder="1" applyAlignment="1" quotePrefix="1">
      <alignment horizontal="right" wrapText="1"/>
    </xf>
    <xf numFmtId="0" fontId="11" fillId="0" borderId="0" xfId="34" applyFont="1" applyBorder="1" applyAlignment="1">
      <alignment horizontal="left" wrapText="1" indent="1"/>
      <protection/>
    </xf>
    <xf numFmtId="0" fontId="0" fillId="0" borderId="0" xfId="0" applyAlignment="1">
      <alignment horizontal="left" wrapText="1" indent="1"/>
    </xf>
    <xf numFmtId="189" fontId="11" fillId="0" borderId="0" xfId="33" applyNumberFormat="1" applyFont="1" applyBorder="1" applyAlignment="1">
      <alignment horizontal="left" wrapText="1"/>
      <protection/>
    </xf>
    <xf numFmtId="0" fontId="1" fillId="0" borderId="10" xfId="41" applyFont="1" applyBorder="1" applyAlignment="1">
      <alignment vertical="center" wrapText="1"/>
      <protection/>
    </xf>
    <xf numFmtId="0" fontId="0" fillId="0" borderId="10" xfId="0" applyBorder="1" applyAlignment="1">
      <alignment vertical="center" wrapText="1"/>
    </xf>
    <xf numFmtId="0" fontId="0" fillId="0" borderId="4" xfId="0" applyBorder="1" applyAlignment="1">
      <alignment vertical="center" wrapText="1"/>
    </xf>
    <xf numFmtId="0" fontId="11" fillId="0" borderId="0" xfId="0" applyFont="1" applyAlignment="1">
      <alignment horizontal="right" wrapText="1"/>
    </xf>
    <xf numFmtId="0" fontId="11" fillId="0" borderId="0" xfId="0" applyFont="1" applyBorder="1" applyAlignment="1" quotePrefix="1">
      <alignment horizontal="left" wrapText="1"/>
    </xf>
    <xf numFmtId="0" fontId="0" fillId="0" borderId="0" xfId="0" applyFont="1" applyBorder="1" applyAlignment="1">
      <alignment wrapText="1"/>
    </xf>
    <xf numFmtId="0" fontId="16" fillId="0" borderId="0" xfId="0" applyFont="1" applyFill="1" applyBorder="1" applyAlignment="1" quotePrefix="1">
      <alignment horizontal="left" wrapText="1"/>
    </xf>
    <xf numFmtId="0" fontId="0" fillId="0" borderId="0" xfId="0" applyFont="1" applyAlignment="1">
      <alignment wrapText="1"/>
    </xf>
    <xf numFmtId="0" fontId="11" fillId="0" borderId="10" xfId="0" applyFont="1" applyBorder="1" applyAlignment="1">
      <alignment wrapText="1"/>
    </xf>
    <xf numFmtId="0" fontId="0" fillId="0" borderId="10" xfId="0" applyBorder="1" applyAlignment="1">
      <alignment wrapText="1"/>
    </xf>
    <xf numFmtId="0" fontId="11" fillId="0" borderId="0" xfId="0" applyFont="1" applyAlignment="1" quotePrefix="1">
      <alignment horizontal="left" wrapText="1"/>
    </xf>
    <xf numFmtId="0" fontId="73" fillId="0" borderId="0" xfId="0" applyFont="1" applyBorder="1" applyAlignment="1">
      <alignment wrapText="1"/>
    </xf>
    <xf numFmtId="0" fontId="9" fillId="0" borderId="3" xfId="0" applyFont="1" applyBorder="1" applyAlignment="1" quotePrefix="1">
      <alignment horizontal="left" wrapText="1"/>
    </xf>
    <xf numFmtId="0" fontId="3" fillId="0" borderId="3" xfId="0" applyFont="1" applyBorder="1" applyAlignment="1" quotePrefix="1">
      <alignment horizontal="left" wrapText="1"/>
    </xf>
    <xf numFmtId="0" fontId="11" fillId="0" borderId="10" xfId="0" applyFont="1" applyBorder="1" applyAlignment="1">
      <alignment horizontal="left" wrapText="1"/>
    </xf>
    <xf numFmtId="0" fontId="11" fillId="0" borderId="0" xfId="0" applyFont="1" applyBorder="1" applyAlignment="1">
      <alignment horizontal="left" wrapText="1"/>
    </xf>
  </cellXfs>
  <cellStyles count="34">
    <cellStyle name="Normal" xfId="0"/>
    <cellStyle name="1 Título" xfId="15"/>
    <cellStyle name="2 Subtítulo. Estado d la información" xfId="16"/>
    <cellStyle name="3 Unidad" xfId="17"/>
    <cellStyle name="4 Peine horizontal (1º o único)" xfId="18"/>
    <cellStyle name="4 Peine horizontal (2º nivel)" xfId="19"/>
    <cellStyle name="5 Peine vertical" xfId="20"/>
    <cellStyle name="6 Matriz d datos" xfId="21"/>
    <cellStyle name="7 Notas y fuente" xfId="22"/>
    <cellStyle name="8 Continúa-Viene" xfId="23"/>
    <cellStyle name="Hyperlink" xfId="24"/>
    <cellStyle name="Followed Hyperlink" xfId="25"/>
    <cellStyle name="Comma" xfId="26"/>
    <cellStyle name="Comma [0]" xfId="27"/>
    <cellStyle name="Millares [0]_muni2001_50p5" xfId="28"/>
    <cellStyle name="Currency" xfId="29"/>
    <cellStyle name="Currency [0]" xfId="30"/>
    <cellStyle name="Normal_2" xfId="31"/>
    <cellStyle name="Normal_6ial0tax" xfId="32"/>
    <cellStyle name="Normal_Ficha Cariñena" xfId="33"/>
    <cellStyle name="Normal_Ficha Huesca Prueba5 (MJose)" xfId="34"/>
    <cellStyle name="Normal_Ficheros1" xfId="35"/>
    <cellStyle name="Normal_Ficheros2" xfId="36"/>
    <cellStyle name="Normal_Hoja de cálculo1" xfId="37"/>
    <cellStyle name="Normal_Hoja1" xfId="38"/>
    <cellStyle name="Normal_Hoja2" xfId="39"/>
    <cellStyle name="Normal_ModPtos2003" xfId="40"/>
    <cellStyle name="Normal_muni2001_50p5" xfId="41"/>
    <cellStyle name="Normal_PAG5" xfId="42"/>
    <cellStyle name="Normal_PAG6" xfId="43"/>
    <cellStyle name="Normal_PAG8" xfId="44"/>
    <cellStyle name="Normal_PAG9" xfId="45"/>
    <cellStyle name="Normal_Presupuestos04" xfId="46"/>
    <cellStyle name="Percent" xfId="47"/>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375"/>
          <c:w val="0.85275"/>
          <c:h val="0.8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B4B4B"/>
              </a:solidFill>
              <a:ln w="3175">
                <a:solidFill>
                  <a:srgbClr val="FFFFFF"/>
                </a:solidFill>
              </a:ln>
            </c:spPr>
          </c:dPt>
          <c:dPt>
            <c:idx val="1"/>
            <c:spPr>
              <a:solidFill>
                <a:srgbClr val="C0C0C0"/>
              </a:solidFill>
              <a:ln w="3175">
                <a:solidFill>
                  <a:srgbClr val="FFFFFF"/>
                </a:solidFill>
              </a:ln>
            </c:spPr>
          </c:dPt>
          <c:val>
            <c:numRef>
              <c:f>PAG5!$E$9:$E$10</c:f>
              <c:numCache>
                <c:ptCount val="2"/>
                <c:pt idx="0">
                  <c:v>0</c:v>
                </c:pt>
                <c:pt idx="1">
                  <c:v>0</c:v>
                </c:pt>
              </c:numCache>
            </c:numRef>
          </c:val>
        </c:ser>
      </c:pieChart>
      <c:spPr>
        <a:noFill/>
        <a:ln>
          <a:noFill/>
        </a:ln>
      </c:spPr>
    </c:plotArea>
    <c:plotVisOnly val="1"/>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Evolución del número de turismos</a:t>
            </a:r>
          </a:p>
        </c:rich>
      </c:tx>
      <c:layout>
        <c:manualLayout>
          <c:xMode val="factor"/>
          <c:yMode val="factor"/>
          <c:x val="-0.24375"/>
          <c:y val="-0.019"/>
        </c:manualLayout>
      </c:layout>
      <c:spPr>
        <a:noFill/>
        <a:ln>
          <a:noFill/>
        </a:ln>
      </c:spPr>
    </c:title>
    <c:plotArea>
      <c:layout>
        <c:manualLayout>
          <c:xMode val="edge"/>
          <c:yMode val="edge"/>
          <c:x val="0.00275"/>
          <c:y val="0.23425"/>
          <c:w val="1"/>
          <c:h val="0.76575"/>
        </c:manualLayout>
      </c:layout>
      <c:lineChart>
        <c:grouping val="standard"/>
        <c:varyColors val="0"/>
        <c:ser>
          <c:idx val="0"/>
          <c:order val="0"/>
          <c:tx>
            <c:strRef>
              <c:f>PAG11!$K$1</c:f>
              <c:strCache>
                <c:ptCount val="1"/>
                <c:pt idx="0">
                  <c:v>Turismos</c:v>
                </c:pt>
              </c:strCache>
            </c:strRef>
          </c:tx>
          <c:spPr>
            <a:ln w="12700">
              <a:solidFill>
                <a:srgbClr val="01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PAG11!$J$2:$J$17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PAG11!$K$2:$K$17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10247741"/>
        <c:axId val="25120806"/>
      </c:lineChart>
      <c:catAx>
        <c:axId val="10247741"/>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5120806"/>
        <c:crosses val="autoZero"/>
        <c:auto val="1"/>
        <c:lblOffset val="100"/>
        <c:tickLblSkip val="1"/>
        <c:noMultiLvlLbl val="0"/>
      </c:catAx>
      <c:valAx>
        <c:axId val="25120806"/>
        <c:scaling>
          <c:orientation val="minMax"/>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024774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
          <c:w val="0.91625"/>
          <c:h val="0.7905"/>
        </c:manualLayout>
      </c:layout>
      <c:lineChart>
        <c:grouping val="standard"/>
        <c:varyColors val="0"/>
        <c:ser>
          <c:idx val="1"/>
          <c:order val="0"/>
          <c:tx>
            <c:strRef>
              <c:f>PAG11!$B$36</c:f>
              <c:strCache>
                <c:ptCount val="1"/>
                <c:pt idx="0">
                  <c:v>Municipio</c:v>
                </c:pt>
              </c:strCache>
            </c:strRef>
          </c:tx>
          <c:spPr>
            <a:ln w="12700">
              <a:solidFill>
                <a:srgbClr val="01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10000"/>
                </a:solidFill>
              </a:ln>
            </c:spPr>
          </c:marker>
          <c:cat>
            <c:numRef>
              <c:f>PAG11!$A$37:$A$45</c:f>
              <c:numCache>
                <c:ptCount val="9"/>
                <c:pt idx="0">
                  <c:v>0</c:v>
                </c:pt>
                <c:pt idx="1">
                  <c:v>0</c:v>
                </c:pt>
                <c:pt idx="2">
                  <c:v>0</c:v>
                </c:pt>
                <c:pt idx="3">
                  <c:v>0</c:v>
                </c:pt>
                <c:pt idx="4">
                  <c:v>0</c:v>
                </c:pt>
                <c:pt idx="5">
                  <c:v>0</c:v>
                </c:pt>
                <c:pt idx="6">
                  <c:v>0</c:v>
                </c:pt>
                <c:pt idx="7">
                  <c:v>0</c:v>
                </c:pt>
                <c:pt idx="8">
                  <c:v>0</c:v>
                </c:pt>
              </c:numCache>
            </c:numRef>
          </c:cat>
          <c:val>
            <c:numRef>
              <c:f>PAG11!$B$37:$B$45</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PAG11!$C$36</c:f>
              <c:strCache>
                <c:ptCount val="1"/>
                <c:pt idx="0">
                  <c:v>Aragón</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cat>
            <c:numRef>
              <c:f>PAG11!$A$37:$A$45</c:f>
              <c:numCache>
                <c:ptCount val="9"/>
                <c:pt idx="0">
                  <c:v>0</c:v>
                </c:pt>
                <c:pt idx="1">
                  <c:v>0</c:v>
                </c:pt>
                <c:pt idx="2">
                  <c:v>0</c:v>
                </c:pt>
                <c:pt idx="3">
                  <c:v>0</c:v>
                </c:pt>
                <c:pt idx="4">
                  <c:v>0</c:v>
                </c:pt>
                <c:pt idx="5">
                  <c:v>0</c:v>
                </c:pt>
                <c:pt idx="6">
                  <c:v>0</c:v>
                </c:pt>
                <c:pt idx="7">
                  <c:v>0</c:v>
                </c:pt>
                <c:pt idx="8">
                  <c:v>0</c:v>
                </c:pt>
              </c:numCache>
            </c:numRef>
          </c:cat>
          <c:val>
            <c:numRef>
              <c:f>PAG11!$C$37:$C$45</c:f>
              <c:numCache>
                <c:ptCount val="9"/>
                <c:pt idx="0">
                  <c:v>0</c:v>
                </c:pt>
                <c:pt idx="1">
                  <c:v>0</c:v>
                </c:pt>
                <c:pt idx="2">
                  <c:v>0</c:v>
                </c:pt>
                <c:pt idx="3">
                  <c:v>0</c:v>
                </c:pt>
                <c:pt idx="4">
                  <c:v>0</c:v>
                </c:pt>
                <c:pt idx="5">
                  <c:v>0</c:v>
                </c:pt>
                <c:pt idx="6">
                  <c:v>0</c:v>
                </c:pt>
                <c:pt idx="7">
                  <c:v>0</c:v>
                </c:pt>
                <c:pt idx="8">
                  <c:v>0</c:v>
                </c:pt>
              </c:numCache>
            </c:numRef>
          </c:val>
          <c:smooth val="0"/>
        </c:ser>
        <c:marker val="1"/>
        <c:axId val="24760663"/>
        <c:axId val="21519376"/>
      </c:lineChart>
      <c:catAx>
        <c:axId val="24760663"/>
        <c:scaling>
          <c:orientation val="minMax"/>
        </c:scaling>
        <c:axPos val="b"/>
        <c:delete val="0"/>
        <c:numFmt formatCode="General" sourceLinked="1"/>
        <c:majorTickMark val="out"/>
        <c:minorTickMark val="none"/>
        <c:tickLblPos val="nextTo"/>
        <c:crossAx val="21519376"/>
        <c:crosses val="autoZero"/>
        <c:auto val="1"/>
        <c:lblOffset val="100"/>
        <c:noMultiLvlLbl val="0"/>
      </c:catAx>
      <c:valAx>
        <c:axId val="21519376"/>
        <c:scaling>
          <c:orientation val="minMax"/>
        </c:scaling>
        <c:axPos val="l"/>
        <c:title>
          <c:tx>
            <c:rich>
              <a:bodyPr vert="horz" rot="-5400000" anchor="ctr"/>
              <a:lstStyle/>
              <a:p>
                <a:pPr algn="ctr">
                  <a:defRPr/>
                </a:pPr>
                <a:r>
                  <a:rPr lang="en-US" cap="none" sz="700" b="0" i="0" u="none" baseline="0">
                    <a:latin typeface="Arial"/>
                    <a:ea typeface="Arial"/>
                    <a:cs typeface="Arial"/>
                  </a:rPr>
                  <a:t>Tramo de RDB per cápita</a:t>
                </a:r>
              </a:p>
            </c:rich>
          </c:tx>
          <c:layout/>
          <c:overlay val="0"/>
          <c:spPr>
            <a:noFill/>
            <a:ln>
              <a:noFill/>
            </a:ln>
          </c:spPr>
        </c:title>
        <c:delete val="0"/>
        <c:numFmt formatCode="General" sourceLinked="1"/>
        <c:majorTickMark val="out"/>
        <c:minorTickMark val="none"/>
        <c:tickLblPos val="nextTo"/>
        <c:crossAx val="24760663"/>
        <c:crossesAt val="1"/>
        <c:crossBetween val="between"/>
        <c:dispUnits/>
      </c:valAx>
      <c:spPr>
        <a:noFill/>
        <a:ln>
          <a:noFill/>
        </a:ln>
      </c:spPr>
    </c:plotArea>
    <c:legend>
      <c:legendPos val="b"/>
      <c:layout>
        <c:manualLayout>
          <c:xMode val="edge"/>
          <c:yMode val="edge"/>
          <c:x val="0.26675"/>
          <c:y val="0.928"/>
          <c:w val="0.54725"/>
          <c:h val="0.072"/>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0.74425"/>
          <c:h val="0.89525"/>
        </c:manualLayout>
      </c:layout>
      <c:lineChart>
        <c:grouping val="standard"/>
        <c:varyColors val="0"/>
        <c:ser>
          <c:idx val="0"/>
          <c:order val="0"/>
          <c:tx>
            <c:strRef>
              <c:f>PAG12!$L$30</c:f>
              <c:strCache>
                <c:ptCount val="1"/>
                <c:pt idx="0">
                  <c:v>PP</c:v>
                </c:pt>
              </c:strCache>
            </c:strRef>
          </c:tx>
          <c:spPr>
            <a:ln w="12700">
              <a:solidFill>
                <a:srgbClr val="01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PAG12!$L$31:$L$36</c:f>
              <c:numCache>
                <c:ptCount val="6"/>
                <c:pt idx="0">
                  <c:v>0</c:v>
                </c:pt>
                <c:pt idx="1">
                  <c:v>0</c:v>
                </c:pt>
                <c:pt idx="2">
                  <c:v>0</c:v>
                </c:pt>
                <c:pt idx="3">
                  <c:v>0</c:v>
                </c:pt>
                <c:pt idx="4">
                  <c:v>0</c:v>
                </c:pt>
                <c:pt idx="5">
                  <c:v>0</c:v>
                </c:pt>
              </c:numCache>
            </c:numRef>
          </c:val>
          <c:smooth val="0"/>
        </c:ser>
        <c:ser>
          <c:idx val="1"/>
          <c:order val="1"/>
          <c:tx>
            <c:strRef>
              <c:f>PAG12!$M$30</c:f>
              <c:strCache>
                <c:ptCount val="1"/>
                <c:pt idx="0">
                  <c:v>PSOE</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PAG12!$M$31:$M$36</c:f>
              <c:numCache>
                <c:ptCount val="6"/>
                <c:pt idx="0">
                  <c:v>0</c:v>
                </c:pt>
                <c:pt idx="1">
                  <c:v>0</c:v>
                </c:pt>
                <c:pt idx="2">
                  <c:v>0</c:v>
                </c:pt>
                <c:pt idx="3">
                  <c:v>0</c:v>
                </c:pt>
                <c:pt idx="4">
                  <c:v>0</c:v>
                </c:pt>
                <c:pt idx="5">
                  <c:v>0</c:v>
                </c:pt>
              </c:numCache>
            </c:numRef>
          </c:val>
          <c:smooth val="0"/>
        </c:ser>
        <c:ser>
          <c:idx val="2"/>
          <c:order val="2"/>
          <c:tx>
            <c:strRef>
              <c:f>PAG12!$N$30</c:f>
              <c:strCache>
                <c:ptCount val="1"/>
                <c:pt idx="0">
                  <c:v>PAR</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PAG12!$N$31:$N$36</c:f>
              <c:numCache>
                <c:ptCount val="6"/>
                <c:pt idx="0">
                  <c:v>0</c:v>
                </c:pt>
                <c:pt idx="1">
                  <c:v>0</c:v>
                </c:pt>
                <c:pt idx="2">
                  <c:v>0</c:v>
                </c:pt>
                <c:pt idx="3">
                  <c:v>0</c:v>
                </c:pt>
                <c:pt idx="4">
                  <c:v>0</c:v>
                </c:pt>
                <c:pt idx="5">
                  <c:v>0</c:v>
                </c:pt>
              </c:numCache>
            </c:numRef>
          </c:val>
          <c:smooth val="0"/>
        </c:ser>
        <c:ser>
          <c:idx val="3"/>
          <c:order val="3"/>
          <c:tx>
            <c:strRef>
              <c:f>PAG12!$O$30</c:f>
              <c:strCache>
                <c:ptCount val="1"/>
                <c:pt idx="0">
                  <c:v>CHA</c:v>
                </c:pt>
              </c:strCache>
            </c:strRef>
          </c:tx>
          <c:spPr>
            <a:ln w="12700">
              <a:solidFill>
                <a:srgbClr val="01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PAG12!$O$31:$O$36</c:f>
              <c:numCache>
                <c:ptCount val="6"/>
                <c:pt idx="0">
                  <c:v>0</c:v>
                </c:pt>
                <c:pt idx="1">
                  <c:v>0</c:v>
                </c:pt>
                <c:pt idx="2">
                  <c:v>0</c:v>
                </c:pt>
                <c:pt idx="3">
                  <c:v>0</c:v>
                </c:pt>
                <c:pt idx="4">
                  <c:v>0</c:v>
                </c:pt>
                <c:pt idx="5">
                  <c:v>0</c:v>
                </c:pt>
              </c:numCache>
            </c:numRef>
          </c:val>
          <c:smooth val="0"/>
        </c:ser>
        <c:ser>
          <c:idx val="4"/>
          <c:order val="4"/>
          <c:tx>
            <c:strRef>
              <c:f>PAG12!$P$30</c:f>
              <c:strCache>
                <c:ptCount val="1"/>
                <c:pt idx="0">
                  <c:v>IU</c:v>
                </c:pt>
              </c:strCache>
            </c:strRef>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PAG12!$P$31:$P$36</c:f>
              <c:numCache>
                <c:ptCount val="6"/>
                <c:pt idx="0">
                  <c:v>0</c:v>
                </c:pt>
                <c:pt idx="1">
                  <c:v>0</c:v>
                </c:pt>
                <c:pt idx="2">
                  <c:v>0</c:v>
                </c:pt>
                <c:pt idx="3">
                  <c:v>0</c:v>
                </c:pt>
                <c:pt idx="4">
                  <c:v>0</c:v>
                </c:pt>
                <c:pt idx="5">
                  <c:v>0</c:v>
                </c:pt>
              </c:numCache>
            </c:numRef>
          </c:val>
          <c:smooth val="0"/>
        </c:ser>
        <c:ser>
          <c:idx val="5"/>
          <c:order val="5"/>
          <c:tx>
            <c:strRef>
              <c:f>PAG12!$Q$30</c:f>
              <c:strCache>
                <c:ptCount val="1"/>
                <c:pt idx="0">
                  <c:v>RESTO</c:v>
                </c:pt>
              </c:strCache>
            </c:strRef>
          </c:tx>
          <c:spPr>
            <a:ln w="12700">
              <a:solidFill>
                <a:srgbClr val="C0C0C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PAG12!$K$31:$K$36</c:f>
              <c:numCache>
                <c:ptCount val="6"/>
                <c:pt idx="0">
                  <c:v>0</c:v>
                </c:pt>
                <c:pt idx="1">
                  <c:v>0</c:v>
                </c:pt>
                <c:pt idx="2">
                  <c:v>0</c:v>
                </c:pt>
                <c:pt idx="3">
                  <c:v>0</c:v>
                </c:pt>
                <c:pt idx="4">
                  <c:v>0</c:v>
                </c:pt>
                <c:pt idx="5">
                  <c:v>0</c:v>
                </c:pt>
              </c:numCache>
            </c:numRef>
          </c:cat>
          <c:val>
            <c:numRef>
              <c:f>PAG12!$Q$31:$Q$36</c:f>
              <c:numCache>
                <c:ptCount val="6"/>
                <c:pt idx="0">
                  <c:v>0</c:v>
                </c:pt>
                <c:pt idx="1">
                  <c:v>0</c:v>
                </c:pt>
                <c:pt idx="2">
                  <c:v>0</c:v>
                </c:pt>
                <c:pt idx="3">
                  <c:v>0</c:v>
                </c:pt>
                <c:pt idx="4">
                  <c:v>0</c:v>
                </c:pt>
                <c:pt idx="5">
                  <c:v>0</c:v>
                </c:pt>
              </c:numCache>
            </c:numRef>
          </c:val>
          <c:smooth val="0"/>
        </c:ser>
        <c:axId val="59456657"/>
        <c:axId val="65347866"/>
      </c:lineChart>
      <c:catAx>
        <c:axId val="59456657"/>
        <c:scaling>
          <c:orientation val="minMax"/>
        </c:scaling>
        <c:axPos val="b"/>
        <c:delete val="0"/>
        <c:numFmt formatCode="General" sourceLinked="1"/>
        <c:majorTickMark val="out"/>
        <c:minorTickMark val="none"/>
        <c:tickLblPos val="nextTo"/>
        <c:crossAx val="65347866"/>
        <c:crosses val="autoZero"/>
        <c:auto val="1"/>
        <c:lblOffset val="100"/>
        <c:noMultiLvlLbl val="0"/>
      </c:catAx>
      <c:valAx>
        <c:axId val="65347866"/>
        <c:scaling>
          <c:orientation val="minMax"/>
        </c:scaling>
        <c:axPos val="l"/>
        <c:delete val="0"/>
        <c:numFmt formatCode="General" sourceLinked="1"/>
        <c:majorTickMark val="out"/>
        <c:minorTickMark val="none"/>
        <c:tickLblPos val="nextTo"/>
        <c:crossAx val="59456657"/>
        <c:crossesAt val="1"/>
        <c:crossBetween val="between"/>
        <c:dispUnits/>
      </c:valAx>
      <c:spPr>
        <a:noFill/>
        <a:ln>
          <a:noFill/>
        </a:ln>
      </c:spPr>
    </c:plotArea>
    <c:legend>
      <c:legendPos val="r"/>
      <c:layout>
        <c:manualLayout>
          <c:xMode val="edge"/>
          <c:yMode val="edge"/>
          <c:x val="0.727"/>
          <c:y val="0.005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5175"/>
          <c:w val="0.744"/>
          <c:h val="0.896"/>
        </c:manualLayout>
      </c:layout>
      <c:lineChart>
        <c:grouping val="standard"/>
        <c:varyColors val="0"/>
        <c:ser>
          <c:idx val="0"/>
          <c:order val="0"/>
          <c:tx>
            <c:strRef>
              <c:f>PAG12!$L$30</c:f>
              <c:strCache>
                <c:ptCount val="1"/>
                <c:pt idx="0">
                  <c:v>PP</c:v>
                </c:pt>
              </c:strCache>
            </c:strRef>
          </c:tx>
          <c:spPr>
            <a:ln w="12700">
              <a:solidFill>
                <a:srgbClr val="01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PAG12!$L$39:$L$44</c:f>
              <c:numCache>
                <c:ptCount val="6"/>
                <c:pt idx="0">
                  <c:v>0</c:v>
                </c:pt>
                <c:pt idx="1">
                  <c:v>0</c:v>
                </c:pt>
                <c:pt idx="2">
                  <c:v>0</c:v>
                </c:pt>
                <c:pt idx="3">
                  <c:v>0</c:v>
                </c:pt>
                <c:pt idx="4">
                  <c:v>0</c:v>
                </c:pt>
                <c:pt idx="5">
                  <c:v>0</c:v>
                </c:pt>
              </c:numCache>
            </c:numRef>
          </c:val>
          <c:smooth val="0"/>
        </c:ser>
        <c:ser>
          <c:idx val="1"/>
          <c:order val="1"/>
          <c:tx>
            <c:strRef>
              <c:f>PAG12!$M$30</c:f>
              <c:strCache>
                <c:ptCount val="1"/>
                <c:pt idx="0">
                  <c:v>PSOE</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PAG12!$M$39:$M$44</c:f>
              <c:numCache>
                <c:ptCount val="6"/>
                <c:pt idx="0">
                  <c:v>0</c:v>
                </c:pt>
                <c:pt idx="1">
                  <c:v>0</c:v>
                </c:pt>
                <c:pt idx="2">
                  <c:v>0</c:v>
                </c:pt>
                <c:pt idx="3">
                  <c:v>0</c:v>
                </c:pt>
                <c:pt idx="4">
                  <c:v>0</c:v>
                </c:pt>
                <c:pt idx="5">
                  <c:v>0</c:v>
                </c:pt>
              </c:numCache>
            </c:numRef>
          </c:val>
          <c:smooth val="0"/>
        </c:ser>
        <c:ser>
          <c:idx val="2"/>
          <c:order val="2"/>
          <c:tx>
            <c:strRef>
              <c:f>PAG12!$N$30</c:f>
              <c:strCache>
                <c:ptCount val="1"/>
                <c:pt idx="0">
                  <c:v>PAR</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PAG12!$N$39:$N$44</c:f>
              <c:numCache>
                <c:ptCount val="6"/>
                <c:pt idx="0">
                  <c:v>0</c:v>
                </c:pt>
                <c:pt idx="1">
                  <c:v>0</c:v>
                </c:pt>
                <c:pt idx="2">
                  <c:v>0</c:v>
                </c:pt>
                <c:pt idx="3">
                  <c:v>0</c:v>
                </c:pt>
                <c:pt idx="4">
                  <c:v>0</c:v>
                </c:pt>
                <c:pt idx="5">
                  <c:v>0</c:v>
                </c:pt>
              </c:numCache>
            </c:numRef>
          </c:val>
          <c:smooth val="0"/>
        </c:ser>
        <c:ser>
          <c:idx val="3"/>
          <c:order val="3"/>
          <c:tx>
            <c:strRef>
              <c:f>PAG12!$O$30</c:f>
              <c:strCache>
                <c:ptCount val="1"/>
                <c:pt idx="0">
                  <c:v>CHA</c:v>
                </c:pt>
              </c:strCache>
            </c:strRef>
          </c:tx>
          <c:spPr>
            <a:ln w="12700">
              <a:solidFill>
                <a:srgbClr val="01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PAG12!$O$39:$O$44</c:f>
              <c:numCache>
                <c:ptCount val="6"/>
                <c:pt idx="0">
                  <c:v>0</c:v>
                </c:pt>
                <c:pt idx="1">
                  <c:v>0</c:v>
                </c:pt>
                <c:pt idx="2">
                  <c:v>0</c:v>
                </c:pt>
                <c:pt idx="3">
                  <c:v>0</c:v>
                </c:pt>
                <c:pt idx="4">
                  <c:v>0</c:v>
                </c:pt>
                <c:pt idx="5">
                  <c:v>0</c:v>
                </c:pt>
              </c:numCache>
            </c:numRef>
          </c:val>
          <c:smooth val="0"/>
        </c:ser>
        <c:ser>
          <c:idx val="4"/>
          <c:order val="4"/>
          <c:tx>
            <c:strRef>
              <c:f>PAG12!$P$30</c:f>
              <c:strCache>
                <c:ptCount val="1"/>
                <c:pt idx="0">
                  <c:v>IU</c:v>
                </c:pt>
              </c:strCache>
            </c:strRef>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PAG12!$P$39:$P$44</c:f>
              <c:numCache>
                <c:ptCount val="6"/>
                <c:pt idx="0">
                  <c:v>0</c:v>
                </c:pt>
                <c:pt idx="1">
                  <c:v>0</c:v>
                </c:pt>
                <c:pt idx="2">
                  <c:v>0</c:v>
                </c:pt>
                <c:pt idx="3">
                  <c:v>0</c:v>
                </c:pt>
                <c:pt idx="4">
                  <c:v>0</c:v>
                </c:pt>
                <c:pt idx="5">
                  <c:v>0</c:v>
                </c:pt>
              </c:numCache>
            </c:numRef>
          </c:val>
          <c:smooth val="0"/>
        </c:ser>
        <c:ser>
          <c:idx val="5"/>
          <c:order val="5"/>
          <c:tx>
            <c:strRef>
              <c:f>PAG12!$Q$30</c:f>
              <c:strCache>
                <c:ptCount val="1"/>
                <c:pt idx="0">
                  <c:v>RESTO</c:v>
                </c:pt>
              </c:strCache>
            </c:strRef>
          </c:tx>
          <c:spPr>
            <a:ln w="12700">
              <a:solidFill>
                <a:srgbClr val="C0C0C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PAG12!$K$39:$K$44</c:f>
              <c:numCache>
                <c:ptCount val="6"/>
                <c:pt idx="0">
                  <c:v>0</c:v>
                </c:pt>
                <c:pt idx="1">
                  <c:v>0</c:v>
                </c:pt>
                <c:pt idx="2">
                  <c:v>0</c:v>
                </c:pt>
                <c:pt idx="3">
                  <c:v>0</c:v>
                </c:pt>
                <c:pt idx="4">
                  <c:v>0</c:v>
                </c:pt>
                <c:pt idx="5">
                  <c:v>0</c:v>
                </c:pt>
              </c:numCache>
            </c:numRef>
          </c:cat>
          <c:val>
            <c:numRef>
              <c:f>PAG12!$Q$39:$Q$44</c:f>
              <c:numCache>
                <c:ptCount val="6"/>
                <c:pt idx="0">
                  <c:v>0</c:v>
                </c:pt>
                <c:pt idx="1">
                  <c:v>0</c:v>
                </c:pt>
                <c:pt idx="2">
                  <c:v>0</c:v>
                </c:pt>
                <c:pt idx="3">
                  <c:v>0</c:v>
                </c:pt>
                <c:pt idx="4">
                  <c:v>0</c:v>
                </c:pt>
                <c:pt idx="5">
                  <c:v>0</c:v>
                </c:pt>
              </c:numCache>
            </c:numRef>
          </c:val>
          <c:smooth val="0"/>
        </c:ser>
        <c:axId val="51259883"/>
        <c:axId val="58685764"/>
      </c:lineChart>
      <c:catAx>
        <c:axId val="51259883"/>
        <c:scaling>
          <c:orientation val="minMax"/>
        </c:scaling>
        <c:axPos val="b"/>
        <c:delete val="0"/>
        <c:numFmt formatCode="General" sourceLinked="1"/>
        <c:majorTickMark val="out"/>
        <c:minorTickMark val="none"/>
        <c:tickLblPos val="nextTo"/>
        <c:crossAx val="58685764"/>
        <c:crosses val="autoZero"/>
        <c:auto val="1"/>
        <c:lblOffset val="100"/>
        <c:noMultiLvlLbl val="0"/>
      </c:catAx>
      <c:valAx>
        <c:axId val="58685764"/>
        <c:scaling>
          <c:orientation val="minMax"/>
        </c:scaling>
        <c:axPos val="l"/>
        <c:delete val="0"/>
        <c:numFmt formatCode="General" sourceLinked="1"/>
        <c:majorTickMark val="out"/>
        <c:minorTickMark val="none"/>
        <c:tickLblPos val="nextTo"/>
        <c:crossAx val="51259883"/>
        <c:crossesAt val="1"/>
        <c:crossBetween val="between"/>
        <c:dispUnits/>
      </c:valAx>
      <c:spPr>
        <a:noFill/>
        <a:ln>
          <a:noFill/>
        </a:ln>
      </c:spPr>
    </c:plotArea>
    <c:legend>
      <c:legendPos val="r"/>
      <c:layout>
        <c:manualLayout>
          <c:xMode val="edge"/>
          <c:yMode val="edge"/>
          <c:x val="0.728"/>
          <c:y val="0.005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36"/>
          <c:w val="0.85525"/>
          <c:h val="0.86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B4B4B"/>
              </a:solidFill>
              <a:ln w="3175">
                <a:solidFill>
                  <a:srgbClr val="FFFFFF"/>
                </a:solidFill>
              </a:ln>
            </c:spPr>
          </c:dPt>
          <c:dPt>
            <c:idx val="1"/>
            <c:spPr>
              <a:solidFill>
                <a:srgbClr val="C0C0C0"/>
              </a:solidFill>
              <a:ln w="3175">
                <a:solidFill>
                  <a:srgbClr val="FFFFFF"/>
                </a:solidFill>
              </a:ln>
            </c:spPr>
          </c:dPt>
          <c:val>
            <c:numRef>
              <c:f>PAG5!$J$9:$J$10</c:f>
              <c:numCache>
                <c:ptCount val="2"/>
                <c:pt idx="0">
                  <c:v>0</c:v>
                </c:pt>
                <c:pt idx="1">
                  <c:v>0</c:v>
                </c:pt>
              </c:numCache>
            </c:numRef>
          </c:val>
        </c:ser>
      </c:pieChart>
      <c:spPr>
        <a:noFill/>
        <a:ln>
          <a:noFill/>
        </a:ln>
      </c:spPr>
    </c:plotArea>
    <c:plotVisOnly val="1"/>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795"/>
          <c:h val="0.9395"/>
        </c:manualLayout>
      </c:layout>
      <c:barChart>
        <c:barDir val="bar"/>
        <c:grouping val="clustered"/>
        <c:varyColors val="0"/>
        <c:ser>
          <c:idx val="2"/>
          <c:order val="0"/>
          <c:tx>
            <c:strRef>
              <c:f>PAG6!$N$6</c:f>
              <c:strCache>
                <c:ptCount val="1"/>
                <c:pt idx="0">
                  <c:v> Varones</c:v>
                </c:pt>
              </c:strCache>
            </c:strRef>
          </c:tx>
          <c:spPr>
            <a:solidFill>
              <a:srgbClr val="4B4B4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PAG6!$M$7:$M$25</c:f>
              <c:strCache/>
            </c:strRef>
          </c:cat>
          <c:val>
            <c:numRef>
              <c:f>PAG6!$N$7:$N$25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0"/>
          <c:order val="1"/>
          <c:tx>
            <c:strRef>
              <c:f>PAG6!$O$6</c:f>
              <c:strCache>
                <c:ptCount val="1"/>
                <c:pt idx="0">
                  <c:v>Mujeres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PAG6!$M$7:$M$25</c:f>
              <c:strCache/>
            </c:strRef>
          </c:cat>
          <c:val>
            <c:numRef>
              <c:f>PAG6!$O$7:$O$25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gapWidth val="20"/>
        <c:axId val="38374043"/>
        <c:axId val="9822068"/>
      </c:barChart>
      <c:catAx>
        <c:axId val="38374043"/>
        <c:scaling>
          <c:orientation val="minMax"/>
        </c:scaling>
        <c:axPos val="l"/>
        <c:delete val="0"/>
        <c:numFmt formatCode="General" sourceLinked="1"/>
        <c:majorTickMark val="out"/>
        <c:minorTickMark val="out"/>
        <c:tickLblPos val="high"/>
        <c:crossAx val="9822068"/>
        <c:crosses val="autoZero"/>
        <c:auto val="1"/>
        <c:lblOffset val="100"/>
        <c:tickLblSkip val="1"/>
        <c:noMultiLvlLbl val="0"/>
      </c:catAx>
      <c:valAx>
        <c:axId val="9822068"/>
        <c:scaling>
          <c:orientation val="minMax"/>
          <c:max val="0.08"/>
          <c:min val="-0.08"/>
        </c:scaling>
        <c:axPos val="b"/>
        <c:title>
          <c:tx>
            <c:rich>
              <a:bodyPr vert="horz" rot="0" anchor="ctr"/>
              <a:lstStyle/>
              <a:p>
                <a:pPr algn="ctr">
                  <a:defRPr/>
                </a:pPr>
                <a:r>
                  <a:rPr lang="en-US"/>
                  <a:t>% población</a:t>
                </a:r>
              </a:p>
            </c:rich>
          </c:tx>
          <c:layout>
            <c:manualLayout>
              <c:xMode val="factor"/>
              <c:yMode val="factor"/>
              <c:x val="0.0025"/>
              <c:y val="-0.11175"/>
            </c:manualLayout>
          </c:layout>
          <c:overlay val="0"/>
          <c:spPr>
            <a:noFill/>
            <a:ln>
              <a:noFill/>
            </a:ln>
          </c:spPr>
        </c:title>
        <c:majorGridlines>
          <c:spPr>
            <a:ln w="3175">
              <a:solidFill>
                <a:srgbClr val="808080"/>
              </a:solidFill>
              <a:prstDash val="sysDot"/>
            </a:ln>
          </c:spPr>
        </c:majorGridlines>
        <c:delete val="0"/>
        <c:numFmt formatCode="#,##0\ %;#,##0\ %" sourceLinked="0"/>
        <c:majorTickMark val="out"/>
        <c:minorTickMark val="none"/>
        <c:tickLblPos val="nextTo"/>
        <c:crossAx val="38374043"/>
        <c:crossesAt val="1"/>
        <c:crossBetween val="between"/>
        <c:dispUnits/>
        <c:majorUnit val="0.019999999552965164"/>
        <c:minorUnit val="0.019999999552965164"/>
      </c:valAx>
      <c:spPr>
        <a:noFill/>
        <a:ln>
          <a:noFill/>
        </a:ln>
      </c:spPr>
    </c:plotArea>
    <c:plotVisOnly val="1"/>
    <c:dispBlanksAs val="gap"/>
    <c:showDLblsOverMax val="0"/>
  </c:chart>
  <c:spPr>
    <a:noFill/>
    <a:ln>
      <a:noFill/>
    </a:ln>
  </c:spPr>
  <c:txPr>
    <a:bodyPr vert="horz" rot="0"/>
    <a:lstStyle/>
    <a:p>
      <a:pPr>
        <a:defRPr lang="en-US" cap="none" sz="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PAG6!#REF!</c:f>
              <c:strCache>
                <c:ptCount val="1"/>
                <c:pt idx="0">
                  <c:v>#¡REF!</c:v>
                </c:pt>
              </c:strCache>
            </c:strRef>
          </c:tx>
          <c:spPr>
            <a:solidFill>
              <a:srgbClr val="4B4B4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PAG6!#REF!</c:f>
              <c:strCache>
                <c:ptCount val="1"/>
                <c:pt idx="0">
                  <c:v>1</c:v>
                </c:pt>
              </c:strCache>
            </c:strRef>
          </c:cat>
          <c:val>
            <c:numRef>
              <c:f>PAG6!#REF!</c:f>
              <c:numCache>
                <c:ptCount val="1"/>
                <c:pt idx="0">
                  <c:v>1</c:v>
                </c:pt>
              </c:numCache>
            </c:numRef>
          </c:val>
        </c:ser>
        <c:ser>
          <c:idx val="0"/>
          <c:order val="1"/>
          <c:tx>
            <c:strRef>
              <c:f>PAG6!#REF!</c:f>
              <c:strCache>
                <c:ptCount val="1"/>
                <c:pt idx="0">
                  <c:v>#¡REF!</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PAG6!#REF!</c:f>
              <c:strCache>
                <c:ptCount val="1"/>
                <c:pt idx="0">
                  <c:v>1</c:v>
                </c:pt>
              </c:strCache>
            </c:strRef>
          </c:cat>
          <c:val>
            <c:numRef>
              <c:f>PAG6!#REF!</c:f>
              <c:numCache>
                <c:ptCount val="1"/>
                <c:pt idx="0">
                  <c:v>1</c:v>
                </c:pt>
              </c:numCache>
            </c:numRef>
          </c:val>
        </c:ser>
        <c:overlap val="100"/>
        <c:gapWidth val="20"/>
        <c:axId val="21289749"/>
        <c:axId val="57390014"/>
      </c:barChart>
      <c:catAx>
        <c:axId val="21289749"/>
        <c:scaling>
          <c:orientation val="minMax"/>
        </c:scaling>
        <c:axPos val="l"/>
        <c:delete val="0"/>
        <c:numFmt formatCode="General" sourceLinked="1"/>
        <c:majorTickMark val="out"/>
        <c:minorTickMark val="out"/>
        <c:tickLblPos val="high"/>
        <c:crossAx val="57390014"/>
        <c:crosses val="autoZero"/>
        <c:auto val="1"/>
        <c:lblOffset val="100"/>
        <c:noMultiLvlLbl val="0"/>
      </c:catAx>
      <c:valAx>
        <c:axId val="57390014"/>
        <c:scaling>
          <c:orientation val="minMax"/>
          <c:max val="0.05"/>
          <c:min val="-0.05"/>
        </c:scaling>
        <c:axPos val="b"/>
        <c:title>
          <c:tx>
            <c:rich>
              <a:bodyPr vert="horz" rot="0" anchor="ctr"/>
              <a:lstStyle/>
              <a:p>
                <a:pPr algn="ctr">
                  <a:defRPr/>
                </a:pPr>
                <a:r>
                  <a:rPr lang="en-US"/>
                  <a:t>% población</a:t>
                </a:r>
              </a:p>
            </c:rich>
          </c:tx>
          <c:layout/>
          <c:overlay val="0"/>
          <c:spPr>
            <a:noFill/>
            <a:ln>
              <a:noFill/>
            </a:ln>
          </c:spPr>
        </c:title>
        <c:majorGridlines>
          <c:spPr>
            <a:ln w="3175">
              <a:solidFill>
                <a:srgbClr val="808080"/>
              </a:solidFill>
              <a:prstDash val="sysDot"/>
            </a:ln>
          </c:spPr>
        </c:majorGridlines>
        <c:delete val="0"/>
        <c:numFmt formatCode="#,##0\ %;#,##0\ %" sourceLinked="0"/>
        <c:majorTickMark val="out"/>
        <c:minorTickMark val="none"/>
        <c:tickLblPos val="nextTo"/>
        <c:crossAx val="21289749"/>
        <c:crossesAt val="1"/>
        <c:crossBetween val="between"/>
        <c:dispUnits/>
        <c:majorUnit val="0.01"/>
        <c:minorUnit val="0.001"/>
      </c:valAx>
      <c:spPr>
        <a:noFill/>
        <a:ln>
          <a:noFill/>
        </a:ln>
      </c:spPr>
    </c:plotArea>
    <c:legend>
      <c:legendPos val="t"/>
      <c:layout/>
      <c:overlay val="0"/>
      <c:spPr>
        <a:ln w="3175">
          <a:noFill/>
        </a:ln>
      </c:spPr>
      <c:txPr>
        <a:bodyPr vert="horz" rot="0"/>
        <a:lstStyle/>
        <a:p>
          <a:pPr>
            <a:defRPr lang="en-US" cap="none" sz="700" b="0" i="0" u="none" baseline="0"/>
          </a:pPr>
        </a:p>
      </c:txPr>
    </c:legend>
    <c:plotVisOnly val="1"/>
    <c:dispBlanksAs val="gap"/>
    <c:showDLblsOverMax val="0"/>
  </c:chart>
  <c:spPr>
    <a:solidFill>
      <a:srgbClr val="FFFFFF"/>
    </a:solidFill>
    <a:ln w="3175">
      <a:noFill/>
    </a:ln>
  </c:spPr>
  <c:txPr>
    <a:bodyPr vert="horz" rot="0"/>
    <a:lstStyle/>
    <a:p>
      <a:pPr>
        <a:defRPr lang="en-US" cap="none" sz="6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0" i="0" u="none" baseline="0"/>
              <a:t>Porcentajes de población según grupos de edad</a:t>
            </a:r>
          </a:p>
        </c:rich>
      </c:tx>
      <c:layout/>
      <c:spPr>
        <a:noFill/>
        <a:ln>
          <a:noFill/>
        </a:ln>
      </c:spPr>
    </c:title>
    <c:plotArea>
      <c:layout/>
      <c:barChart>
        <c:barDir val="col"/>
        <c:grouping val="clustered"/>
        <c:varyColors val="0"/>
        <c:ser>
          <c:idx val="0"/>
          <c:order val="0"/>
          <c:tx>
            <c:strRef>
              <c:f>PAG6!#REF!</c:f>
              <c:strCache>
                <c:ptCount val="1"/>
                <c:pt idx="0">
                  <c:v>#¡REF!</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PAG6!#REF!</c:f>
              <c:strCache>
                <c:ptCount val="1"/>
                <c:pt idx="0">
                  <c:v>1</c:v>
                </c:pt>
              </c:strCache>
            </c:strRef>
          </c:cat>
          <c:val>
            <c:numRef>
              <c:f>PAG6!#REF!</c:f>
              <c:numCache>
                <c:ptCount val="1"/>
                <c:pt idx="0">
                  <c:v>1</c:v>
                </c:pt>
              </c:numCache>
            </c:numRef>
          </c:val>
        </c:ser>
        <c:ser>
          <c:idx val="1"/>
          <c:order val="1"/>
          <c:tx>
            <c:strRef>
              <c:f>PAG6!#REF!</c:f>
              <c:strCache>
                <c:ptCount val="1"/>
                <c:pt idx="0">
                  <c:v>#¡REF!</c:v>
                </c:pt>
              </c:strCache>
            </c:strRef>
          </c:tx>
          <c:spPr>
            <a:solidFill>
              <a:srgbClr val="01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PAG6!#REF!</c:f>
              <c:strCache>
                <c:ptCount val="1"/>
                <c:pt idx="0">
                  <c:v>1</c:v>
                </c:pt>
              </c:strCache>
            </c:strRef>
          </c:cat>
          <c:val>
            <c:numRef>
              <c:f>PAG6!#REF!</c:f>
              <c:numCache>
                <c:ptCount val="1"/>
                <c:pt idx="0">
                  <c:v>1</c:v>
                </c:pt>
              </c:numCache>
            </c:numRef>
          </c:val>
        </c:ser>
        <c:axId val="46748079"/>
        <c:axId val="18079528"/>
      </c:barChart>
      <c:catAx>
        <c:axId val="46748079"/>
        <c:scaling>
          <c:orientation val="minMax"/>
        </c:scaling>
        <c:axPos val="b"/>
        <c:delete val="0"/>
        <c:numFmt formatCode="General" sourceLinked="1"/>
        <c:majorTickMark val="out"/>
        <c:minorTickMark val="none"/>
        <c:tickLblPos val="nextTo"/>
        <c:crossAx val="18079528"/>
        <c:crosses val="autoZero"/>
        <c:auto val="1"/>
        <c:lblOffset val="100"/>
        <c:noMultiLvlLbl val="0"/>
      </c:catAx>
      <c:valAx>
        <c:axId val="18079528"/>
        <c:scaling>
          <c:orientation val="minMax"/>
        </c:scaling>
        <c:axPos val="l"/>
        <c:delete val="0"/>
        <c:numFmt formatCode="0" sourceLinked="0"/>
        <c:majorTickMark val="out"/>
        <c:minorTickMark val="none"/>
        <c:tickLblPos val="nextTo"/>
        <c:crossAx val="46748079"/>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075"/>
          <c:w val="0.93625"/>
          <c:h val="0.9265"/>
        </c:manualLayout>
      </c:layout>
      <c:lineChart>
        <c:grouping val="standard"/>
        <c:varyColors val="0"/>
        <c:ser>
          <c:idx val="1"/>
          <c:order val="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PAG6!$M$28:$M$39</c:f>
              <c:strCache/>
            </c:strRef>
          </c:cat>
          <c:val>
            <c:numRef>
              <c:f>PAG6!$N$28:$N$39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8498025"/>
        <c:axId val="55155634"/>
      </c:lineChart>
      <c:catAx>
        <c:axId val="28498025"/>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55155634"/>
        <c:crosses val="autoZero"/>
        <c:auto val="1"/>
        <c:lblOffset val="100"/>
        <c:noMultiLvlLbl val="0"/>
      </c:catAx>
      <c:valAx>
        <c:axId val="55155634"/>
        <c:scaling>
          <c:orientation val="minMax"/>
          <c:min val="0"/>
        </c:scaling>
        <c:axPos val="l"/>
        <c:delete val="0"/>
        <c:numFmt formatCode="#,##0" sourceLinked="0"/>
        <c:majorTickMark val="out"/>
        <c:minorTickMark val="none"/>
        <c:tickLblPos val="nextTo"/>
        <c:crossAx val="2849802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3475"/>
          <c:w val="0.8155"/>
          <c:h val="0.89525"/>
        </c:manualLayout>
      </c:layout>
      <c:pieChart>
        <c:varyColors val="1"/>
        <c:ser>
          <c:idx val="0"/>
          <c:order val="0"/>
          <c:spPr>
            <a:ln w="3175">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solidFill>
                  <a:srgbClr val="FFFFFF"/>
                </a:solidFill>
              </a:ln>
            </c:spPr>
          </c:dPt>
          <c:dPt>
            <c:idx val="1"/>
            <c:spPr>
              <a:solidFill>
                <a:srgbClr val="4B4B4B"/>
              </a:solidFill>
              <a:ln w="3175">
                <a:solidFill>
                  <a:srgbClr val="FFFFFF"/>
                </a:solidFill>
              </a:ln>
            </c:spPr>
          </c:dPt>
          <c:dPt>
            <c:idx val="2"/>
            <c:spPr>
              <a:solidFill>
                <a:srgbClr val="808080"/>
              </a:solidFill>
              <a:ln w="3175">
                <a:solidFill>
                  <a:srgbClr val="C0C0C0"/>
                </a:solidFill>
              </a:ln>
            </c:spPr>
          </c:dPt>
          <c:dPt>
            <c:idx val="3"/>
            <c:spPr>
              <a:solidFill>
                <a:srgbClr val="C0C0C0"/>
              </a:solidFill>
              <a:ln w="3175">
                <a:solidFill>
                  <a:srgbClr val="C0C0C0"/>
                </a:solidFill>
              </a:ln>
            </c:spPr>
          </c:dPt>
          <c:dPt>
            <c:idx val="4"/>
            <c:spPr>
              <a:solidFill>
                <a:srgbClr val="FFFFFF"/>
              </a:solidFill>
              <a:ln w="3175">
                <a:solidFill>
                  <a:srgbClr val="C0C0C0"/>
                </a:solidFill>
              </a:ln>
            </c:spPr>
          </c:dPt>
          <c:cat>
            <c:strRef>
              <c:f>(PAG10!$I$6,PAG10!$F$6)</c:f>
              <c:strCache/>
            </c:strRef>
          </c:cat>
          <c:val>
            <c:numRef>
              <c:f>(PAG10!$I$8,PAG10!$F$8)</c:f>
              <c:numCache>
                <c:ptCount val="2"/>
                <c:pt idx="0">
                  <c:v>0</c:v>
                </c:pt>
                <c:pt idx="1">
                  <c:v>0</c:v>
                </c:pt>
              </c:numCache>
            </c:numRef>
          </c:val>
        </c:ser>
      </c:pieChart>
      <c:spPr>
        <a:noFill/>
        <a:ln>
          <a:noFill/>
        </a:ln>
      </c:spPr>
    </c:plotArea>
    <c:plotVisOnly val="1"/>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1"/>
          <c:order val="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808080"/>
              </a:solidFill>
              <a:ln>
                <a:solidFill>
                  <a:srgbClr val="808080"/>
                </a:solidFill>
              </a:ln>
            </c:spPr>
          </c:marker>
          <c:cat>
            <c:numRef>
              <c:f>PAG10!$L$7:$L$20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PAG10!$M$7:$M$20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26638659"/>
        <c:axId val="38421340"/>
      </c:lineChart>
      <c:catAx>
        <c:axId val="26638659"/>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38421340"/>
        <c:crosses val="autoZero"/>
        <c:auto val="1"/>
        <c:lblOffset val="100"/>
        <c:tickLblSkip val="1"/>
        <c:noMultiLvlLbl val="0"/>
      </c:catAx>
      <c:valAx>
        <c:axId val="38421340"/>
        <c:scaling>
          <c:orientation val="minMax"/>
        </c:scaling>
        <c:axPos val="l"/>
        <c:delete val="0"/>
        <c:numFmt formatCode="0" sourceLinked="0"/>
        <c:majorTickMark val="out"/>
        <c:minorTickMark val="none"/>
        <c:tickLblPos val="nextTo"/>
        <c:crossAx val="2663865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03925"/>
          <c:w val="0.80225"/>
          <c:h val="0.882"/>
        </c:manualLayout>
      </c:layout>
      <c:pieChart>
        <c:varyColors val="1"/>
        <c:ser>
          <c:idx val="0"/>
          <c:order val="0"/>
          <c:spPr>
            <a:ln w="3175">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10000"/>
              </a:solidFill>
              <a:ln w="3175">
                <a:solidFill>
                  <a:srgbClr val="FFFFFF"/>
                </a:solidFill>
              </a:ln>
            </c:spPr>
          </c:dPt>
          <c:dPt>
            <c:idx val="1"/>
            <c:spPr>
              <a:solidFill>
                <a:srgbClr val="4B4B4B"/>
              </a:solidFill>
              <a:ln w="3175">
                <a:solidFill>
                  <a:srgbClr val="C0C0C0"/>
                </a:solidFill>
              </a:ln>
            </c:spPr>
          </c:dPt>
          <c:dPt>
            <c:idx val="2"/>
            <c:spPr>
              <a:solidFill>
                <a:srgbClr val="808080"/>
              </a:solidFill>
              <a:ln w="3175">
                <a:solidFill>
                  <a:srgbClr val="C0C0C0"/>
                </a:solidFill>
              </a:ln>
            </c:spPr>
          </c:dPt>
          <c:dPt>
            <c:idx val="3"/>
            <c:spPr>
              <a:solidFill>
                <a:srgbClr val="C0C0C0"/>
              </a:solidFill>
              <a:ln w="3175">
                <a:solidFill>
                  <a:srgbClr val="C0C0C0"/>
                </a:solidFill>
              </a:ln>
            </c:spPr>
          </c:dPt>
          <c:dPt>
            <c:idx val="4"/>
            <c:spPr>
              <a:solidFill>
                <a:srgbClr val="FFFFFF"/>
              </a:solidFill>
              <a:ln w="3175">
                <a:solidFill>
                  <a:srgbClr val="C0C0C0"/>
                </a:solidFill>
              </a:ln>
            </c:spPr>
          </c:dPt>
          <c:cat>
            <c:strRef>
              <c:f>PAG10!$C$6:$C$10</c:f>
              <c:strCache/>
            </c:strRef>
          </c:cat>
          <c:val>
            <c:numRef>
              <c:f>PAG10!$D$6:$D$10</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wmf" /><Relationship Id="rId3" Type="http://schemas.openxmlformats.org/officeDocument/2006/relationships/image" Target="../media/image1.wmf" /><Relationship Id="rId4" Type="http://schemas.openxmlformats.org/officeDocument/2006/relationships/chart" Target="/xl/charts/chart8.xml" /><Relationship Id="rId5"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chart" Target="/xl/charts/chart10.xml" /><Relationship Id="rId4"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2.wmf" /><Relationship Id="rId4"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chart" Target="/xl/charts/chart1.xml" /><Relationship Id="rId4"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2.wmf" /><Relationship Id="rId6"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400050</xdr:colOff>
      <xdr:row>56</xdr:row>
      <xdr:rowOff>19050</xdr:rowOff>
    </xdr:to>
    <xdr:pic>
      <xdr:nvPicPr>
        <xdr:cNvPr id="1" name="Picture 4"/>
        <xdr:cNvPicPr preferRelativeResize="1">
          <a:picLocks noChangeAspect="1"/>
        </xdr:cNvPicPr>
      </xdr:nvPicPr>
      <xdr:blipFill>
        <a:blip r:embed="rId1"/>
        <a:stretch>
          <a:fillRect/>
        </a:stretch>
      </xdr:blipFill>
      <xdr:spPr>
        <a:xfrm>
          <a:off x="0" y="0"/>
          <a:ext cx="7562850" cy="10687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11</xdr:col>
      <xdr:colOff>95250</xdr:colOff>
      <xdr:row>0</xdr:row>
      <xdr:rowOff>0</xdr:rowOff>
    </xdr:from>
    <xdr:to>
      <xdr:col>11</xdr:col>
      <xdr:colOff>447675</xdr:colOff>
      <xdr:row>1</xdr:row>
      <xdr:rowOff>219075</xdr:rowOff>
    </xdr:to>
    <xdr:pic>
      <xdr:nvPicPr>
        <xdr:cNvPr id="2" name="Picture 2"/>
        <xdr:cNvPicPr preferRelativeResize="1">
          <a:picLocks noChangeAspect="0"/>
        </xdr:cNvPicPr>
      </xdr:nvPicPr>
      <xdr:blipFill>
        <a:blip r:embed="rId2"/>
        <a:stretch>
          <a:fillRect/>
        </a:stretch>
      </xdr:blipFill>
      <xdr:spPr>
        <a:xfrm>
          <a:off x="5457825" y="0"/>
          <a:ext cx="352425" cy="390525"/>
        </a:xfrm>
        <a:prstGeom prst="rect">
          <a:avLst/>
        </a:prstGeom>
        <a:noFill/>
        <a:ln w="9525" cmpd="sng">
          <a:noFill/>
        </a:ln>
      </xdr:spPr>
    </xdr:pic>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638175</xdr:colOff>
      <xdr:row>7</xdr:row>
      <xdr:rowOff>152400</xdr:rowOff>
    </xdr:from>
    <xdr:to>
      <xdr:col>7</xdr:col>
      <xdr:colOff>638175</xdr:colOff>
      <xdr:row>15</xdr:row>
      <xdr:rowOff>104775</xdr:rowOff>
    </xdr:to>
    <xdr:graphicFrame>
      <xdr:nvGraphicFramePr>
        <xdr:cNvPr id="1" name="Gráfico sexo"/>
        <xdr:cNvGraphicFramePr/>
      </xdr:nvGraphicFramePr>
      <xdr:xfrm>
        <a:off x="3886200" y="1657350"/>
        <a:ext cx="1400175" cy="11811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0</xdr:row>
      <xdr:rowOff>0</xdr:rowOff>
    </xdr:from>
    <xdr:to>
      <xdr:col>0</xdr:col>
      <xdr:colOff>485775</xdr:colOff>
      <xdr:row>1</xdr:row>
      <xdr:rowOff>219075</xdr:rowOff>
    </xdr:to>
    <xdr:pic>
      <xdr:nvPicPr>
        <xdr:cNvPr id="2" name="Picture 1"/>
        <xdr:cNvPicPr preferRelativeResize="1">
          <a:picLocks noChangeAspect="0"/>
        </xdr:cNvPicPr>
      </xdr:nvPicPr>
      <xdr:blipFill>
        <a:blip r:embed="rId2"/>
        <a:stretch>
          <a:fillRect/>
        </a:stretch>
      </xdr:blipFill>
      <xdr:spPr>
        <a:xfrm>
          <a:off x="0" y="0"/>
          <a:ext cx="485775" cy="390525"/>
        </a:xfrm>
        <a:prstGeom prst="rect">
          <a:avLst/>
        </a:prstGeom>
        <a:noFill/>
        <a:ln w="9525" cmpd="sng">
          <a:noFill/>
        </a:ln>
      </xdr:spPr>
    </xdr:pic>
    <xdr:clientData fLocksWithSheet="0"/>
  </xdr:twoCellAnchor>
  <xdr:twoCellAnchor editAs="absolute">
    <xdr:from>
      <xdr:col>8</xdr:col>
      <xdr:colOff>352425</xdr:colOff>
      <xdr:row>0</xdr:row>
      <xdr:rowOff>0</xdr:rowOff>
    </xdr:from>
    <xdr:to>
      <xdr:col>8</xdr:col>
      <xdr:colOff>704850</xdr:colOff>
      <xdr:row>1</xdr:row>
      <xdr:rowOff>219075</xdr:rowOff>
    </xdr:to>
    <xdr:pic>
      <xdr:nvPicPr>
        <xdr:cNvPr id="3" name="Picture 2"/>
        <xdr:cNvPicPr preferRelativeResize="1">
          <a:picLocks noChangeAspect="0"/>
        </xdr:cNvPicPr>
      </xdr:nvPicPr>
      <xdr:blipFill>
        <a:blip r:embed="rId3"/>
        <a:stretch>
          <a:fillRect/>
        </a:stretch>
      </xdr:blipFill>
      <xdr:spPr>
        <a:xfrm>
          <a:off x="5743575" y="0"/>
          <a:ext cx="352425" cy="390525"/>
        </a:xfrm>
        <a:prstGeom prst="rect">
          <a:avLst/>
        </a:prstGeom>
        <a:noFill/>
        <a:ln w="9525" cmpd="sng">
          <a:noFill/>
        </a:ln>
      </xdr:spPr>
    </xdr:pic>
    <xdr:clientData fLocksWithSheet="0"/>
  </xdr:twoCellAnchor>
  <xdr:twoCellAnchor editAs="absolute">
    <xdr:from>
      <xdr:col>0</xdr:col>
      <xdr:colOff>0</xdr:colOff>
      <xdr:row>14</xdr:row>
      <xdr:rowOff>28575</xdr:rowOff>
    </xdr:from>
    <xdr:to>
      <xdr:col>4</xdr:col>
      <xdr:colOff>171450</xdr:colOff>
      <xdr:row>22</xdr:row>
      <xdr:rowOff>76200</xdr:rowOff>
    </xdr:to>
    <xdr:graphicFrame>
      <xdr:nvGraphicFramePr>
        <xdr:cNvPr id="4" name="Gráfico 2"/>
        <xdr:cNvGraphicFramePr/>
      </xdr:nvGraphicFramePr>
      <xdr:xfrm>
        <a:off x="0" y="2619375"/>
        <a:ext cx="3228975" cy="126682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5</xdr:row>
      <xdr:rowOff>142875</xdr:rowOff>
    </xdr:from>
    <xdr:to>
      <xdr:col>1</xdr:col>
      <xdr:colOff>609600</xdr:colOff>
      <xdr:row>12</xdr:row>
      <xdr:rowOff>9525</xdr:rowOff>
    </xdr:to>
    <xdr:graphicFrame>
      <xdr:nvGraphicFramePr>
        <xdr:cNvPr id="5" name="Gráfico 1"/>
        <xdr:cNvGraphicFramePr/>
      </xdr:nvGraphicFramePr>
      <xdr:xfrm>
        <a:off x="0" y="1257300"/>
        <a:ext cx="1238250" cy="1057275"/>
      </xdr:xfrm>
      <a:graphic>
        <a:graphicData uri="http://schemas.openxmlformats.org/drawingml/2006/chart">
          <c:chart xmlns:c="http://schemas.openxmlformats.org/drawingml/2006/chart" r:id="rId5"/>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9</xdr:col>
      <xdr:colOff>200025</xdr:colOff>
      <xdr:row>0</xdr:row>
      <xdr:rowOff>0</xdr:rowOff>
    </xdr:from>
    <xdr:to>
      <xdr:col>10</xdr:col>
      <xdr:colOff>0</xdr:colOff>
      <xdr:row>1</xdr:row>
      <xdr:rowOff>219075</xdr:rowOff>
    </xdr:to>
    <xdr:pic>
      <xdr:nvPicPr>
        <xdr:cNvPr id="2" name="Picture 2"/>
        <xdr:cNvPicPr preferRelativeResize="1">
          <a:picLocks noChangeAspect="0"/>
        </xdr:cNvPicPr>
      </xdr:nvPicPr>
      <xdr:blipFill>
        <a:blip r:embed="rId2"/>
        <a:stretch>
          <a:fillRect/>
        </a:stretch>
      </xdr:blipFill>
      <xdr:spPr>
        <a:xfrm>
          <a:off x="5743575" y="0"/>
          <a:ext cx="352425" cy="390525"/>
        </a:xfrm>
        <a:prstGeom prst="rect">
          <a:avLst/>
        </a:prstGeom>
        <a:noFill/>
        <a:ln w="9525" cmpd="sng">
          <a:noFill/>
        </a:ln>
      </xdr:spPr>
    </xdr:pic>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6</xdr:col>
      <xdr:colOff>561975</xdr:colOff>
      <xdr:row>0</xdr:row>
      <xdr:rowOff>19050</xdr:rowOff>
    </xdr:from>
    <xdr:to>
      <xdr:col>7</xdr:col>
      <xdr:colOff>9525</xdr:colOff>
      <xdr:row>1</xdr:row>
      <xdr:rowOff>238125</xdr:rowOff>
    </xdr:to>
    <xdr:pic>
      <xdr:nvPicPr>
        <xdr:cNvPr id="2" name="Picture 2"/>
        <xdr:cNvPicPr preferRelativeResize="1">
          <a:picLocks noChangeAspect="0"/>
        </xdr:cNvPicPr>
      </xdr:nvPicPr>
      <xdr:blipFill>
        <a:blip r:embed="rId2"/>
        <a:stretch>
          <a:fillRect/>
        </a:stretch>
      </xdr:blipFill>
      <xdr:spPr>
        <a:xfrm>
          <a:off x="5734050" y="19050"/>
          <a:ext cx="352425" cy="390525"/>
        </a:xfrm>
        <a:prstGeom prst="rect">
          <a:avLst/>
        </a:prstGeom>
        <a:noFill/>
        <a:ln w="9525" cmpd="sng">
          <a:noFill/>
        </a:ln>
      </xdr:spPr>
    </xdr:pic>
    <xdr:clientData fLocksWithSheet="0"/>
  </xdr:twoCellAnchor>
  <xdr:twoCellAnchor editAs="absolute">
    <xdr:from>
      <xdr:col>2</xdr:col>
      <xdr:colOff>323850</xdr:colOff>
      <xdr:row>4</xdr:row>
      <xdr:rowOff>66675</xdr:rowOff>
    </xdr:from>
    <xdr:to>
      <xdr:col>6</xdr:col>
      <xdr:colOff>866775</xdr:colOff>
      <xdr:row>13</xdr:row>
      <xdr:rowOff>38100</xdr:rowOff>
    </xdr:to>
    <xdr:graphicFrame>
      <xdr:nvGraphicFramePr>
        <xdr:cNvPr id="3" name="Gráfico 1"/>
        <xdr:cNvGraphicFramePr/>
      </xdr:nvGraphicFramePr>
      <xdr:xfrm>
        <a:off x="2428875" y="1209675"/>
        <a:ext cx="3609975" cy="1590675"/>
      </xdr:xfrm>
      <a:graphic>
        <a:graphicData uri="http://schemas.openxmlformats.org/drawingml/2006/chart">
          <c:chart xmlns:c="http://schemas.openxmlformats.org/drawingml/2006/chart" r:id="rId3"/>
        </a:graphicData>
      </a:graphic>
    </xdr:graphicFrame>
    <xdr:clientData/>
  </xdr:twoCellAnchor>
  <xdr:twoCellAnchor>
    <xdr:from>
      <xdr:col>3</xdr:col>
      <xdr:colOff>257175</xdr:colOff>
      <xdr:row>35</xdr:row>
      <xdr:rowOff>95250</xdr:rowOff>
    </xdr:from>
    <xdr:to>
      <xdr:col>6</xdr:col>
      <xdr:colOff>866775</xdr:colOff>
      <xdr:row>47</xdr:row>
      <xdr:rowOff>95250</xdr:rowOff>
    </xdr:to>
    <xdr:graphicFrame>
      <xdr:nvGraphicFramePr>
        <xdr:cNvPr id="4" name="Chart 5"/>
        <xdr:cNvGraphicFramePr/>
      </xdr:nvGraphicFramePr>
      <xdr:xfrm>
        <a:off x="3238500" y="7200900"/>
        <a:ext cx="2800350" cy="20669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33</xdr:row>
      <xdr:rowOff>19050</xdr:rowOff>
    </xdr:from>
    <xdr:ext cx="2876550" cy="1895475"/>
    <xdr:graphicFrame>
      <xdr:nvGraphicFramePr>
        <xdr:cNvPr id="1" name="Chart 1"/>
        <xdr:cNvGraphicFramePr/>
      </xdr:nvGraphicFramePr>
      <xdr:xfrm>
        <a:off x="2876550" y="6353175"/>
        <a:ext cx="2876550" cy="1895475"/>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33</xdr:row>
      <xdr:rowOff>28575</xdr:rowOff>
    </xdr:from>
    <xdr:ext cx="2886075" cy="1905000"/>
    <xdr:graphicFrame>
      <xdr:nvGraphicFramePr>
        <xdr:cNvPr id="2" name="Chart 2"/>
        <xdr:cNvGraphicFramePr/>
      </xdr:nvGraphicFramePr>
      <xdr:xfrm>
        <a:off x="0" y="6362700"/>
        <a:ext cx="2886075" cy="1905000"/>
      </xdr:xfrm>
      <a:graphic>
        <a:graphicData uri="http://schemas.openxmlformats.org/drawingml/2006/chart">
          <c:chart xmlns:c="http://schemas.openxmlformats.org/drawingml/2006/chart" r:id="rId2"/>
        </a:graphicData>
      </a:graphic>
    </xdr:graphicFrame>
    <xdr:clientData/>
  </xdr:oneCellAnchor>
  <xdr:twoCellAnchor editAs="absolute">
    <xdr:from>
      <xdr:col>0</xdr:col>
      <xdr:colOff>0</xdr:colOff>
      <xdr:row>0</xdr:row>
      <xdr:rowOff>0</xdr:rowOff>
    </xdr:from>
    <xdr:to>
      <xdr:col>0</xdr:col>
      <xdr:colOff>485775</xdr:colOff>
      <xdr:row>1</xdr:row>
      <xdr:rowOff>219075</xdr:rowOff>
    </xdr:to>
    <xdr:pic>
      <xdr:nvPicPr>
        <xdr:cNvPr id="3" name="Picture 3"/>
        <xdr:cNvPicPr preferRelativeResize="1">
          <a:picLocks noChangeAspect="0"/>
        </xdr:cNvPicPr>
      </xdr:nvPicPr>
      <xdr:blipFill>
        <a:blip r:embed="rId3"/>
        <a:stretch>
          <a:fillRect/>
        </a:stretch>
      </xdr:blipFill>
      <xdr:spPr>
        <a:xfrm>
          <a:off x="0" y="0"/>
          <a:ext cx="485775" cy="390525"/>
        </a:xfrm>
        <a:prstGeom prst="rect">
          <a:avLst/>
        </a:prstGeom>
        <a:noFill/>
        <a:ln w="9525" cmpd="sng">
          <a:noFill/>
        </a:ln>
      </xdr:spPr>
    </xdr:pic>
    <xdr:clientData fLocksWithSheet="0"/>
  </xdr:twoCellAnchor>
  <xdr:twoCellAnchor editAs="absolute">
    <xdr:from>
      <xdr:col>7</xdr:col>
      <xdr:colOff>180975</xdr:colOff>
      <xdr:row>0</xdr:row>
      <xdr:rowOff>0</xdr:rowOff>
    </xdr:from>
    <xdr:to>
      <xdr:col>7</xdr:col>
      <xdr:colOff>533400</xdr:colOff>
      <xdr:row>1</xdr:row>
      <xdr:rowOff>219075</xdr:rowOff>
    </xdr:to>
    <xdr:pic>
      <xdr:nvPicPr>
        <xdr:cNvPr id="4" name="Picture 4"/>
        <xdr:cNvPicPr preferRelativeResize="1">
          <a:picLocks noChangeAspect="0"/>
        </xdr:cNvPicPr>
      </xdr:nvPicPr>
      <xdr:blipFill>
        <a:blip r:embed="rId4"/>
        <a:stretch>
          <a:fillRect/>
        </a:stretch>
      </xdr:blipFill>
      <xdr:spPr>
        <a:xfrm>
          <a:off x="5457825" y="0"/>
          <a:ext cx="352425" cy="390525"/>
        </a:xfrm>
        <a:prstGeom prst="rect">
          <a:avLst/>
        </a:prstGeom>
        <a:noFill/>
        <a:ln w="9525" cmpd="sng">
          <a:noFill/>
        </a:ln>
      </xdr:spPr>
    </xdr:pic>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8</xdr:col>
      <xdr:colOff>238125</xdr:colOff>
      <xdr:row>0</xdr:row>
      <xdr:rowOff>0</xdr:rowOff>
    </xdr:from>
    <xdr:to>
      <xdr:col>8</xdr:col>
      <xdr:colOff>590550</xdr:colOff>
      <xdr:row>1</xdr:row>
      <xdr:rowOff>219075</xdr:rowOff>
    </xdr:to>
    <xdr:pic>
      <xdr:nvPicPr>
        <xdr:cNvPr id="2" name="Picture 2"/>
        <xdr:cNvPicPr preferRelativeResize="1">
          <a:picLocks noChangeAspect="0"/>
        </xdr:cNvPicPr>
      </xdr:nvPicPr>
      <xdr:blipFill>
        <a:blip r:embed="rId2"/>
        <a:stretch>
          <a:fillRect/>
        </a:stretch>
      </xdr:blipFill>
      <xdr:spPr>
        <a:xfrm>
          <a:off x="5695950" y="0"/>
          <a:ext cx="352425" cy="3905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142875</xdr:colOff>
      <xdr:row>0</xdr:row>
      <xdr:rowOff>0</xdr:rowOff>
    </xdr:from>
    <xdr:to>
      <xdr:col>7</xdr:col>
      <xdr:colOff>0</xdr:colOff>
      <xdr:row>1</xdr:row>
      <xdr:rowOff>219075</xdr:rowOff>
    </xdr:to>
    <xdr:pic>
      <xdr:nvPicPr>
        <xdr:cNvPr id="1" name="Picture 1"/>
        <xdr:cNvPicPr preferRelativeResize="1">
          <a:picLocks noChangeAspect="0"/>
        </xdr:cNvPicPr>
      </xdr:nvPicPr>
      <xdr:blipFill>
        <a:blip r:embed="rId1"/>
        <a:stretch>
          <a:fillRect/>
        </a:stretch>
      </xdr:blipFill>
      <xdr:spPr>
        <a:xfrm>
          <a:off x="5895975" y="0"/>
          <a:ext cx="352425" cy="390525"/>
        </a:xfrm>
        <a:prstGeom prst="rect">
          <a:avLst/>
        </a:prstGeom>
        <a:noFill/>
        <a:ln w="9525" cmpd="sng">
          <a:noFill/>
        </a:ln>
      </xdr:spPr>
    </xdr:pic>
    <xdr:clientData fLocksWithSheet="0"/>
  </xdr:twoCellAnchor>
  <xdr:twoCellAnchor editAs="absolute">
    <xdr:from>
      <xdr:col>0</xdr:col>
      <xdr:colOff>0</xdr:colOff>
      <xdr:row>0</xdr:row>
      <xdr:rowOff>0</xdr:rowOff>
    </xdr:from>
    <xdr:to>
      <xdr:col>0</xdr:col>
      <xdr:colOff>485775</xdr:colOff>
      <xdr:row>1</xdr:row>
      <xdr:rowOff>219075</xdr:rowOff>
    </xdr:to>
    <xdr:pic>
      <xdr:nvPicPr>
        <xdr:cNvPr id="2" name="Picture 2"/>
        <xdr:cNvPicPr preferRelativeResize="1">
          <a:picLocks noChangeAspect="0"/>
        </xdr:cNvPicPr>
      </xdr:nvPicPr>
      <xdr:blipFill>
        <a:blip r:embed="rId2"/>
        <a:stretch>
          <a:fillRect/>
        </a:stretch>
      </xdr:blipFill>
      <xdr:spPr>
        <a:xfrm>
          <a:off x="0" y="0"/>
          <a:ext cx="485775" cy="3905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1114425</xdr:colOff>
      <xdr:row>0</xdr:row>
      <xdr:rowOff>0</xdr:rowOff>
    </xdr:from>
    <xdr:to>
      <xdr:col>6</xdr:col>
      <xdr:colOff>1466850</xdr:colOff>
      <xdr:row>1</xdr:row>
      <xdr:rowOff>219075</xdr:rowOff>
    </xdr:to>
    <xdr:pic>
      <xdr:nvPicPr>
        <xdr:cNvPr id="1" name="Picture 1"/>
        <xdr:cNvPicPr preferRelativeResize="1">
          <a:picLocks noChangeAspect="0"/>
        </xdr:cNvPicPr>
      </xdr:nvPicPr>
      <xdr:blipFill>
        <a:blip r:embed="rId1"/>
        <a:stretch>
          <a:fillRect/>
        </a:stretch>
      </xdr:blipFill>
      <xdr:spPr>
        <a:xfrm>
          <a:off x="5610225" y="0"/>
          <a:ext cx="352425" cy="390525"/>
        </a:xfrm>
        <a:prstGeom prst="rect">
          <a:avLst/>
        </a:prstGeom>
        <a:noFill/>
        <a:ln w="9525" cmpd="sng">
          <a:noFill/>
        </a:ln>
      </xdr:spPr>
    </xdr:pic>
    <xdr:clientData fLocksWithSheet="0"/>
  </xdr:twoCellAnchor>
  <xdr:twoCellAnchor editAs="absolute">
    <xdr:from>
      <xdr:col>0</xdr:col>
      <xdr:colOff>0</xdr:colOff>
      <xdr:row>0</xdr:row>
      <xdr:rowOff>0</xdr:rowOff>
    </xdr:from>
    <xdr:to>
      <xdr:col>0</xdr:col>
      <xdr:colOff>485775</xdr:colOff>
      <xdr:row>1</xdr:row>
      <xdr:rowOff>219075</xdr:rowOff>
    </xdr:to>
    <xdr:pic>
      <xdr:nvPicPr>
        <xdr:cNvPr id="2" name="Picture 2"/>
        <xdr:cNvPicPr preferRelativeResize="1">
          <a:picLocks noChangeAspect="0"/>
        </xdr:cNvPicPr>
      </xdr:nvPicPr>
      <xdr:blipFill>
        <a:blip r:embed="rId2"/>
        <a:stretch>
          <a:fillRect/>
        </a:stretch>
      </xdr:blipFill>
      <xdr:spPr>
        <a:xfrm>
          <a:off x="0" y="0"/>
          <a:ext cx="485775" cy="39052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4</xdr:col>
      <xdr:colOff>1371600</xdr:colOff>
      <xdr:row>0</xdr:row>
      <xdr:rowOff>0</xdr:rowOff>
    </xdr:from>
    <xdr:to>
      <xdr:col>4</xdr:col>
      <xdr:colOff>1724025</xdr:colOff>
      <xdr:row>1</xdr:row>
      <xdr:rowOff>219075</xdr:rowOff>
    </xdr:to>
    <xdr:pic>
      <xdr:nvPicPr>
        <xdr:cNvPr id="2" name="Picture 2"/>
        <xdr:cNvPicPr preferRelativeResize="1">
          <a:picLocks noChangeAspect="0"/>
        </xdr:cNvPicPr>
      </xdr:nvPicPr>
      <xdr:blipFill>
        <a:blip r:embed="rId2"/>
        <a:stretch>
          <a:fillRect/>
        </a:stretch>
      </xdr:blipFill>
      <xdr:spPr>
        <a:xfrm>
          <a:off x="5743575" y="0"/>
          <a:ext cx="352425" cy="390525"/>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180975</xdr:colOff>
      <xdr:row>0</xdr:row>
      <xdr:rowOff>9525</xdr:rowOff>
    </xdr:from>
    <xdr:to>
      <xdr:col>11</xdr:col>
      <xdr:colOff>533400</xdr:colOff>
      <xdr:row>1</xdr:row>
      <xdr:rowOff>228600</xdr:rowOff>
    </xdr:to>
    <xdr:pic>
      <xdr:nvPicPr>
        <xdr:cNvPr id="1" name="Picture 1"/>
        <xdr:cNvPicPr preferRelativeResize="1">
          <a:picLocks noChangeAspect="0"/>
        </xdr:cNvPicPr>
      </xdr:nvPicPr>
      <xdr:blipFill>
        <a:blip r:embed="rId1"/>
        <a:stretch>
          <a:fillRect/>
        </a:stretch>
      </xdr:blipFill>
      <xdr:spPr>
        <a:xfrm>
          <a:off x="5762625" y="9525"/>
          <a:ext cx="352425" cy="390525"/>
        </a:xfrm>
        <a:prstGeom prst="rect">
          <a:avLst/>
        </a:prstGeom>
        <a:noFill/>
        <a:ln w="9525" cmpd="sng">
          <a:noFill/>
        </a:ln>
      </xdr:spPr>
    </xdr:pic>
    <xdr:clientData fLocksWithSheet="0"/>
  </xdr:twoCellAnchor>
  <xdr:twoCellAnchor editAs="absolute">
    <xdr:from>
      <xdr:col>0</xdr:col>
      <xdr:colOff>0</xdr:colOff>
      <xdr:row>0</xdr:row>
      <xdr:rowOff>9525</xdr:rowOff>
    </xdr:from>
    <xdr:to>
      <xdr:col>1</xdr:col>
      <xdr:colOff>171450</xdr:colOff>
      <xdr:row>1</xdr:row>
      <xdr:rowOff>228600</xdr:rowOff>
    </xdr:to>
    <xdr:pic>
      <xdr:nvPicPr>
        <xdr:cNvPr id="2" name="Picture 2"/>
        <xdr:cNvPicPr preferRelativeResize="1">
          <a:picLocks noChangeAspect="0"/>
        </xdr:cNvPicPr>
      </xdr:nvPicPr>
      <xdr:blipFill>
        <a:blip r:embed="rId2"/>
        <a:stretch>
          <a:fillRect/>
        </a:stretch>
      </xdr:blipFill>
      <xdr:spPr>
        <a:xfrm>
          <a:off x="0" y="9525"/>
          <a:ext cx="485775" cy="39052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19050</xdr:rowOff>
    </xdr:from>
    <xdr:to>
      <xdr:col>1</xdr:col>
      <xdr:colOff>323850</xdr:colOff>
      <xdr:row>1</xdr:row>
      <xdr:rowOff>238125</xdr:rowOff>
    </xdr:to>
    <xdr:pic>
      <xdr:nvPicPr>
        <xdr:cNvPr id="1" name="Picture 1"/>
        <xdr:cNvPicPr preferRelativeResize="1">
          <a:picLocks noChangeAspect="0"/>
        </xdr:cNvPicPr>
      </xdr:nvPicPr>
      <xdr:blipFill>
        <a:blip r:embed="rId1"/>
        <a:stretch>
          <a:fillRect/>
        </a:stretch>
      </xdr:blipFill>
      <xdr:spPr>
        <a:xfrm>
          <a:off x="0" y="19050"/>
          <a:ext cx="485775" cy="390525"/>
        </a:xfrm>
        <a:prstGeom prst="rect">
          <a:avLst/>
        </a:prstGeom>
        <a:noFill/>
        <a:ln w="9525" cmpd="sng">
          <a:noFill/>
        </a:ln>
      </xdr:spPr>
    </xdr:pic>
    <xdr:clientData fLocksWithSheet="0"/>
  </xdr:twoCellAnchor>
  <xdr:twoCellAnchor editAs="absolute">
    <xdr:from>
      <xdr:col>10</xdr:col>
      <xdr:colOff>190500</xdr:colOff>
      <xdr:row>0</xdr:row>
      <xdr:rowOff>0</xdr:rowOff>
    </xdr:from>
    <xdr:to>
      <xdr:col>10</xdr:col>
      <xdr:colOff>542925</xdr:colOff>
      <xdr:row>1</xdr:row>
      <xdr:rowOff>219075</xdr:rowOff>
    </xdr:to>
    <xdr:pic>
      <xdr:nvPicPr>
        <xdr:cNvPr id="2" name="Picture 2"/>
        <xdr:cNvPicPr preferRelativeResize="1">
          <a:picLocks noChangeAspect="0"/>
        </xdr:cNvPicPr>
      </xdr:nvPicPr>
      <xdr:blipFill>
        <a:blip r:embed="rId2"/>
        <a:stretch>
          <a:fillRect/>
        </a:stretch>
      </xdr:blipFill>
      <xdr:spPr>
        <a:xfrm>
          <a:off x="5753100" y="0"/>
          <a:ext cx="352425" cy="390525"/>
        </a:xfrm>
        <a:prstGeom prst="rect">
          <a:avLst/>
        </a:prstGeom>
        <a:noFill/>
        <a:ln w="9525" cmpd="sng">
          <a:noFill/>
        </a:ln>
      </xdr:spPr>
    </xdr:pic>
    <xdr:clientData fLocksWithSheet="0"/>
  </xdr:twoCellAnchor>
  <xdr:twoCellAnchor editAs="absolute">
    <xdr:from>
      <xdr:col>0</xdr:col>
      <xdr:colOff>0</xdr:colOff>
      <xdr:row>6</xdr:row>
      <xdr:rowOff>47625</xdr:rowOff>
    </xdr:from>
    <xdr:to>
      <xdr:col>1</xdr:col>
      <xdr:colOff>962025</xdr:colOff>
      <xdr:row>11</xdr:row>
      <xdr:rowOff>38100</xdr:rowOff>
    </xdr:to>
    <xdr:graphicFrame>
      <xdr:nvGraphicFramePr>
        <xdr:cNvPr id="3" name="Chart 3"/>
        <xdr:cNvGraphicFramePr/>
      </xdr:nvGraphicFramePr>
      <xdr:xfrm>
        <a:off x="0" y="1181100"/>
        <a:ext cx="1123950" cy="1057275"/>
      </xdr:xfrm>
      <a:graphic>
        <a:graphicData uri="http://schemas.openxmlformats.org/drawingml/2006/chart">
          <c:chart xmlns:c="http://schemas.openxmlformats.org/drawingml/2006/chart" r:id="rId3"/>
        </a:graphicData>
      </a:graphic>
    </xdr:graphicFrame>
    <xdr:clientData/>
  </xdr:twoCellAnchor>
  <xdr:twoCellAnchor editAs="absolute">
    <xdr:from>
      <xdr:col>6</xdr:col>
      <xdr:colOff>95250</xdr:colOff>
      <xdr:row>6</xdr:row>
      <xdr:rowOff>76200</xdr:rowOff>
    </xdr:from>
    <xdr:to>
      <xdr:col>8</xdr:col>
      <xdr:colOff>9525</xdr:colOff>
      <xdr:row>11</xdr:row>
      <xdr:rowOff>76200</xdr:rowOff>
    </xdr:to>
    <xdr:graphicFrame>
      <xdr:nvGraphicFramePr>
        <xdr:cNvPr id="4" name="Chart 4"/>
        <xdr:cNvGraphicFramePr/>
      </xdr:nvGraphicFramePr>
      <xdr:xfrm>
        <a:off x="3267075" y="1209675"/>
        <a:ext cx="1133475" cy="10668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-536869.7505</cdr:x>
      <cdr:y>0</cdr:y>
    </cdr:to>
    <cdr:pic>
      <cdr:nvPicPr>
        <cdr:cNvPr id="1" name="Picture 1"/>
        <cdr:cNvPicPr preferRelativeResize="1">
          <a:picLocks noChangeAspect="1"/>
        </cdr:cNvPicPr>
      </cdr:nvPicPr>
      <cdr:blipFill>
        <a:blip r:embed="rId1"/>
        <a:stretch>
          <a:fillRect/>
        </a:stretch>
      </cdr:blipFill>
      <cdr:spPr>
        <a:xfrm>
          <a:off x="0" y="0"/>
          <a:ext cx="0" cy="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7</xdr:row>
      <xdr:rowOff>85725</xdr:rowOff>
    </xdr:from>
    <xdr:to>
      <xdr:col>6</xdr:col>
      <xdr:colOff>85725</xdr:colOff>
      <xdr:row>24</xdr:row>
      <xdr:rowOff>38100</xdr:rowOff>
    </xdr:to>
    <xdr:graphicFrame>
      <xdr:nvGraphicFramePr>
        <xdr:cNvPr id="1" name="Chart 1"/>
        <xdr:cNvGraphicFramePr/>
      </xdr:nvGraphicFramePr>
      <xdr:xfrm>
        <a:off x="0" y="1438275"/>
        <a:ext cx="3324225" cy="260032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xdr:row>
      <xdr:rowOff>0</xdr:rowOff>
    </xdr:from>
    <xdr:to>
      <xdr:col>11</xdr:col>
      <xdr:colOff>0</xdr:colOff>
      <xdr:row>26</xdr:row>
      <xdr:rowOff>0</xdr:rowOff>
    </xdr:to>
    <xdr:graphicFrame>
      <xdr:nvGraphicFramePr>
        <xdr:cNvPr id="2" name="Chart 2"/>
        <xdr:cNvGraphicFramePr/>
      </xdr:nvGraphicFramePr>
      <xdr:xfrm>
        <a:off x="6124575" y="1152525"/>
        <a:ext cx="0" cy="32194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26</xdr:row>
      <xdr:rowOff>0</xdr:rowOff>
    </xdr:from>
    <xdr:to>
      <xdr:col>11</xdr:col>
      <xdr:colOff>0</xdr:colOff>
      <xdr:row>26</xdr:row>
      <xdr:rowOff>0</xdr:rowOff>
    </xdr:to>
    <xdr:graphicFrame>
      <xdr:nvGraphicFramePr>
        <xdr:cNvPr id="3" name="Chart 3"/>
        <xdr:cNvGraphicFramePr/>
      </xdr:nvGraphicFramePr>
      <xdr:xfrm>
        <a:off x="6124575" y="4371975"/>
        <a:ext cx="0" cy="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34</xdr:row>
      <xdr:rowOff>104775</xdr:rowOff>
    </xdr:from>
    <xdr:to>
      <xdr:col>5</xdr:col>
      <xdr:colOff>304800</xdr:colOff>
      <xdr:row>43</xdr:row>
      <xdr:rowOff>0</xdr:rowOff>
    </xdr:to>
    <xdr:graphicFrame>
      <xdr:nvGraphicFramePr>
        <xdr:cNvPr id="4" name="Chart 6"/>
        <xdr:cNvGraphicFramePr/>
      </xdr:nvGraphicFramePr>
      <xdr:xfrm>
        <a:off x="0" y="5743575"/>
        <a:ext cx="3171825" cy="12477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0</xdr:row>
      <xdr:rowOff>0</xdr:rowOff>
    </xdr:from>
    <xdr:to>
      <xdr:col>0</xdr:col>
      <xdr:colOff>485775</xdr:colOff>
      <xdr:row>1</xdr:row>
      <xdr:rowOff>219075</xdr:rowOff>
    </xdr:to>
    <xdr:pic>
      <xdr:nvPicPr>
        <xdr:cNvPr id="5" name="Picture 7"/>
        <xdr:cNvPicPr preferRelativeResize="1">
          <a:picLocks noChangeAspect="0"/>
        </xdr:cNvPicPr>
      </xdr:nvPicPr>
      <xdr:blipFill>
        <a:blip r:embed="rId5"/>
        <a:stretch>
          <a:fillRect/>
        </a:stretch>
      </xdr:blipFill>
      <xdr:spPr>
        <a:xfrm>
          <a:off x="0" y="0"/>
          <a:ext cx="485775" cy="390525"/>
        </a:xfrm>
        <a:prstGeom prst="rect">
          <a:avLst/>
        </a:prstGeom>
        <a:noFill/>
        <a:ln w="9525" cmpd="sng">
          <a:noFill/>
        </a:ln>
      </xdr:spPr>
    </xdr:pic>
    <xdr:clientData fLocksWithSheet="0"/>
  </xdr:twoCellAnchor>
  <xdr:twoCellAnchor editAs="absolute">
    <xdr:from>
      <xdr:col>10</xdr:col>
      <xdr:colOff>209550</xdr:colOff>
      <xdr:row>0</xdr:row>
      <xdr:rowOff>0</xdr:rowOff>
    </xdr:from>
    <xdr:to>
      <xdr:col>11</xdr:col>
      <xdr:colOff>0</xdr:colOff>
      <xdr:row>1</xdr:row>
      <xdr:rowOff>219075</xdr:rowOff>
    </xdr:to>
    <xdr:pic>
      <xdr:nvPicPr>
        <xdr:cNvPr id="6" name="Picture 8"/>
        <xdr:cNvPicPr preferRelativeResize="1">
          <a:picLocks noChangeAspect="0"/>
        </xdr:cNvPicPr>
      </xdr:nvPicPr>
      <xdr:blipFill>
        <a:blip r:embed="rId6"/>
        <a:stretch>
          <a:fillRect/>
        </a:stretch>
      </xdr:blipFill>
      <xdr:spPr>
        <a:xfrm>
          <a:off x="5772150" y="0"/>
          <a:ext cx="352425" cy="390525"/>
        </a:xfrm>
        <a:prstGeom prst="rect">
          <a:avLst/>
        </a:prstGeom>
        <a:noFill/>
        <a:ln w="9525" cmpd="sng">
          <a:noFill/>
        </a:ln>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485775</xdr:colOff>
      <xdr:row>1</xdr:row>
      <xdr:rowOff>219075</xdr:rowOff>
    </xdr:to>
    <xdr:pic>
      <xdr:nvPicPr>
        <xdr:cNvPr id="1" name="Picture 1"/>
        <xdr:cNvPicPr preferRelativeResize="1">
          <a:picLocks noChangeAspect="0"/>
        </xdr:cNvPicPr>
      </xdr:nvPicPr>
      <xdr:blipFill>
        <a:blip r:embed="rId1"/>
        <a:stretch>
          <a:fillRect/>
        </a:stretch>
      </xdr:blipFill>
      <xdr:spPr>
        <a:xfrm>
          <a:off x="0" y="0"/>
          <a:ext cx="485775" cy="390525"/>
        </a:xfrm>
        <a:prstGeom prst="rect">
          <a:avLst/>
        </a:prstGeom>
        <a:noFill/>
        <a:ln w="9525" cmpd="sng">
          <a:noFill/>
        </a:ln>
      </xdr:spPr>
    </xdr:pic>
    <xdr:clientData fLocksWithSheet="0"/>
  </xdr:twoCellAnchor>
  <xdr:twoCellAnchor editAs="absolute">
    <xdr:from>
      <xdr:col>10</xdr:col>
      <xdr:colOff>0</xdr:colOff>
      <xdr:row>0</xdr:row>
      <xdr:rowOff>0</xdr:rowOff>
    </xdr:from>
    <xdr:to>
      <xdr:col>10</xdr:col>
      <xdr:colOff>352425</xdr:colOff>
      <xdr:row>1</xdr:row>
      <xdr:rowOff>219075</xdr:rowOff>
    </xdr:to>
    <xdr:pic>
      <xdr:nvPicPr>
        <xdr:cNvPr id="2" name="Picture 2"/>
        <xdr:cNvPicPr preferRelativeResize="1">
          <a:picLocks noChangeAspect="0"/>
        </xdr:cNvPicPr>
      </xdr:nvPicPr>
      <xdr:blipFill>
        <a:blip r:embed="rId2"/>
        <a:stretch>
          <a:fillRect/>
        </a:stretch>
      </xdr:blipFill>
      <xdr:spPr>
        <a:xfrm>
          <a:off x="5772150" y="0"/>
          <a:ext cx="352425" cy="39052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te\EstadisticaTerritorial2012\Fichas2012\ModeloFicha\ModeloFicha_comar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sheetName val="PAG1"/>
      <sheetName val="PAG2"/>
      <sheetName val="PAG3"/>
      <sheetName val="PAG4"/>
      <sheetName val="PAG5"/>
      <sheetName val="PAG6"/>
      <sheetName val="PAG7"/>
      <sheetName val="PAG8"/>
      <sheetName val="PAG9"/>
      <sheetName val="PAG10"/>
      <sheetName val="PAG10_2"/>
      <sheetName val="PAG11"/>
      <sheetName val="PAG11_2"/>
      <sheetName val="PAG12"/>
      <sheetName val="PAG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4"/>
  <dimension ref="A12:C25"/>
  <sheetViews>
    <sheetView tabSelected="1" zoomScaleSheetLayoutView="100" workbookViewId="0" topLeftCell="A1">
      <selection activeCell="A3" sqref="A3"/>
    </sheetView>
  </sheetViews>
  <sheetFormatPr defaultColWidth="11.421875" defaultRowHeight="15" customHeight="1"/>
  <cols>
    <col min="1" max="16384" width="6.7109375" style="391" customWidth="1"/>
  </cols>
  <sheetData>
    <row r="12" ht="15" customHeight="1">
      <c r="A12" s="390"/>
    </row>
    <row r="25" ht="15" customHeight="1">
      <c r="C25" s="390"/>
    </row>
  </sheetData>
  <printOptions/>
  <pageMargins left="0.3937007874015748" right="0.7874015748031497" top="0.3937007874015748" bottom="0.984251968503937" header="0" footer="0.3937007874015748"/>
  <pageSetup horizontalDpi="600" verticalDpi="600" orientation="portrait" paperSize="9" scale="90" r:id="rId2"/>
  <headerFooter alignWithMargins="0">
    <oddFooter>&amp;L&amp;7
Información estadística territorial. Última actualización: 14-09-2012.&amp;R&amp;7
&amp;P</oddFooter>
  </headerFooter>
  <drawing r:id="rId1"/>
</worksheet>
</file>

<file path=xl/worksheets/sheet10.xml><?xml version="1.0" encoding="utf-8"?>
<worksheet xmlns="http://schemas.openxmlformats.org/spreadsheetml/2006/main" xmlns:r="http://schemas.openxmlformats.org/officeDocument/2006/relationships">
  <sheetPr codeName="Hoja7"/>
  <dimension ref="A1:Y52"/>
  <sheetViews>
    <sheetView zoomScaleSheetLayoutView="100" workbookViewId="0" topLeftCell="A1">
      <selection activeCell="A3" sqref="A3"/>
    </sheetView>
  </sheetViews>
  <sheetFormatPr defaultColWidth="11.421875" defaultRowHeight="12.75"/>
  <cols>
    <col min="1" max="1" width="9.421875" style="0" customWidth="1"/>
    <col min="2" max="2" width="11.57421875" style="0" customWidth="1"/>
    <col min="3" max="3" width="12.140625" style="0" customWidth="1"/>
    <col min="4" max="4" width="12.7109375" style="0" customWidth="1"/>
    <col min="5" max="5" width="2.8515625" style="0" customWidth="1"/>
    <col min="6" max="6" width="9.8515625" style="0" customWidth="1"/>
    <col min="7" max="10" width="11.140625" style="0" customWidth="1"/>
    <col min="11" max="11" width="7.57421875" style="0" customWidth="1"/>
    <col min="12" max="12" width="10.421875" style="410" customWidth="1"/>
    <col min="13" max="15" width="11.421875" style="410" customWidth="1"/>
    <col min="16" max="17" width="7.7109375" style="410" customWidth="1"/>
    <col min="18" max="21" width="11.421875" style="339" customWidth="1"/>
  </cols>
  <sheetData>
    <row r="1" spans="2:21" s="1" customFormat="1" ht="13.5" customHeight="1">
      <c r="B1" s="3"/>
      <c r="C1" s="3"/>
      <c r="D1" s="3"/>
      <c r="K1" s="169"/>
      <c r="L1" s="392"/>
      <c r="M1" s="392"/>
      <c r="N1" s="392"/>
      <c r="O1" s="392"/>
      <c r="P1" s="392"/>
      <c r="Q1" s="392"/>
      <c r="R1" s="328"/>
      <c r="S1" s="328"/>
      <c r="T1" s="328"/>
      <c r="U1" s="328"/>
    </row>
    <row r="2" spans="1:21" s="135" customFormat="1" ht="21" customHeight="1">
      <c r="A2" s="264" t="s">
        <v>645</v>
      </c>
      <c r="B2" s="386"/>
      <c r="C2" s="386"/>
      <c r="D2" s="386"/>
      <c r="E2" s="386"/>
      <c r="F2" s="386"/>
      <c r="G2" s="386"/>
      <c r="H2" s="386"/>
      <c r="I2" s="386"/>
      <c r="J2" s="59"/>
      <c r="L2" s="704"/>
      <c r="M2" s="704"/>
      <c r="N2" s="704"/>
      <c r="O2" s="704"/>
      <c r="P2" s="704"/>
      <c r="Q2" s="704"/>
      <c r="R2" s="705"/>
      <c r="S2" s="705"/>
      <c r="T2" s="705"/>
      <c r="U2" s="705"/>
    </row>
    <row r="3" spans="11:13" ht="15.75" customHeight="1">
      <c r="K3" s="4"/>
      <c r="L3" s="537"/>
      <c r="M3" s="537"/>
    </row>
    <row r="4" spans="1:21" s="55" customFormat="1" ht="16.5" customHeight="1">
      <c r="A4" s="53" t="s">
        <v>120</v>
      </c>
      <c r="B4" s="54"/>
      <c r="C4" s="54"/>
      <c r="D4" s="54"/>
      <c r="E4" s="54"/>
      <c r="F4" s="54"/>
      <c r="G4" s="54"/>
      <c r="H4" s="54"/>
      <c r="I4" s="104" t="s">
        <v>121</v>
      </c>
      <c r="J4" s="691"/>
      <c r="K4" s="243"/>
      <c r="L4" s="693"/>
      <c r="M4" s="693"/>
      <c r="N4" s="694"/>
      <c r="O4" s="694"/>
      <c r="P4" s="694"/>
      <c r="Q4" s="694"/>
      <c r="R4" s="694"/>
      <c r="S4" s="330"/>
      <c r="T4" s="330"/>
      <c r="U4" s="330"/>
    </row>
    <row r="5" spans="1:22" s="56" customFormat="1" ht="21" customHeight="1">
      <c r="A5" s="604" t="s">
        <v>588</v>
      </c>
      <c r="B5" s="107"/>
      <c r="C5" s="107"/>
      <c r="D5" s="108"/>
      <c r="E5" s="103"/>
      <c r="F5" s="604" t="s">
        <v>589</v>
      </c>
      <c r="G5" s="107"/>
      <c r="H5" s="107"/>
      <c r="I5" s="108"/>
      <c r="J5" s="691"/>
      <c r="K5" s="226"/>
      <c r="L5" s="695"/>
      <c r="M5" s="695"/>
      <c r="N5" s="695"/>
      <c r="O5" s="695"/>
      <c r="P5" s="695"/>
      <c r="Q5" s="695"/>
      <c r="R5" s="695"/>
      <c r="S5" s="331"/>
      <c r="T5" s="332"/>
      <c r="U5" s="332"/>
      <c r="V5" s="90"/>
    </row>
    <row r="6" spans="3:25" s="45" customFormat="1" ht="17.25" customHeight="1">
      <c r="C6" s="452" t="s">
        <v>479</v>
      </c>
      <c r="D6" s="450">
        <v>0</v>
      </c>
      <c r="F6" s="527" t="s">
        <v>495</v>
      </c>
      <c r="I6" s="114" t="s">
        <v>496</v>
      </c>
      <c r="K6" s="111"/>
      <c r="L6" s="468" t="s">
        <v>123</v>
      </c>
      <c r="M6" s="468"/>
      <c r="N6" s="695"/>
      <c r="O6" s="696" t="s">
        <v>124</v>
      </c>
      <c r="P6" s="696"/>
      <c r="Q6" s="696"/>
      <c r="R6" s="696"/>
      <c r="S6" s="333"/>
      <c r="T6" s="340"/>
      <c r="U6" s="340"/>
      <c r="V6" s="205"/>
      <c r="W6" s="105"/>
      <c r="X6" s="106"/>
      <c r="Y6" s="56"/>
    </row>
    <row r="7" spans="3:22" s="45" customFormat="1" ht="13.5" customHeight="1">
      <c r="C7" s="201" t="s">
        <v>480</v>
      </c>
      <c r="D7" s="455">
        <v>0.25</v>
      </c>
      <c r="F7" s="110"/>
      <c r="I7" s="300"/>
      <c r="K7" s="111"/>
      <c r="L7" s="610">
        <v>1998</v>
      </c>
      <c r="M7" s="610">
        <v>2</v>
      </c>
      <c r="N7" s="610"/>
      <c r="O7" s="610" t="s">
        <v>125</v>
      </c>
      <c r="P7" s="697" t="s">
        <v>117</v>
      </c>
      <c r="Q7" s="697" t="s">
        <v>25</v>
      </c>
      <c r="R7" s="610"/>
      <c r="S7" s="333"/>
      <c r="T7" s="328"/>
      <c r="U7" s="328"/>
      <c r="V7" s="1"/>
    </row>
    <row r="8" spans="3:22" s="45" customFormat="1" ht="13.5" customHeight="1">
      <c r="C8" s="453" t="s">
        <v>481</v>
      </c>
      <c r="D8" s="455">
        <v>0</v>
      </c>
      <c r="F8" s="109">
        <v>0.25</v>
      </c>
      <c r="H8" s="301"/>
      <c r="I8" s="301">
        <v>0.75</v>
      </c>
      <c r="K8" s="111"/>
      <c r="L8" s="610">
        <v>1999</v>
      </c>
      <c r="M8" s="610">
        <v>3</v>
      </c>
      <c r="N8" s="610"/>
      <c r="O8" s="610" t="s">
        <v>128</v>
      </c>
      <c r="P8" s="698">
        <v>-0.5</v>
      </c>
      <c r="Q8" s="698">
        <v>0.5</v>
      </c>
      <c r="R8" s="610"/>
      <c r="S8" s="333"/>
      <c r="T8" s="328"/>
      <c r="U8" s="328"/>
      <c r="V8" s="1"/>
    </row>
    <row r="9" spans="3:21" s="45" customFormat="1" ht="13.5" customHeight="1">
      <c r="C9" s="454" t="s">
        <v>482</v>
      </c>
      <c r="D9" s="455">
        <v>0.75</v>
      </c>
      <c r="I9" s="701"/>
      <c r="K9" s="111"/>
      <c r="L9" s="610">
        <v>2000</v>
      </c>
      <c r="M9" s="610">
        <v>0</v>
      </c>
      <c r="N9" s="610"/>
      <c r="O9" s="610" t="s">
        <v>127</v>
      </c>
      <c r="P9" s="698">
        <v>-0.5</v>
      </c>
      <c r="Q9" s="698">
        <v>0.5</v>
      </c>
      <c r="R9" s="610"/>
      <c r="S9" s="333"/>
      <c r="T9" s="333"/>
      <c r="U9" s="333"/>
    </row>
    <row r="10" spans="3:21" s="45" customFormat="1" ht="13.5" customHeight="1">
      <c r="C10" s="786" t="s">
        <v>483</v>
      </c>
      <c r="D10" s="455">
        <v>0</v>
      </c>
      <c r="K10" s="111"/>
      <c r="L10" s="610">
        <v>2001</v>
      </c>
      <c r="M10" s="610">
        <v>1</v>
      </c>
      <c r="N10" s="610"/>
      <c r="O10" s="610" t="s">
        <v>126</v>
      </c>
      <c r="P10" s="699">
        <v>-0.5</v>
      </c>
      <c r="Q10" s="698">
        <v>0.5</v>
      </c>
      <c r="R10" s="610"/>
      <c r="S10" s="333"/>
      <c r="T10" s="333"/>
      <c r="U10" s="333"/>
    </row>
    <row r="11" spans="3:21" s="45" customFormat="1" ht="11.25">
      <c r="C11" s="767"/>
      <c r="D11" s="2"/>
      <c r="K11" s="111"/>
      <c r="L11" s="610">
        <v>2002</v>
      </c>
      <c r="M11" s="610">
        <v>0</v>
      </c>
      <c r="N11" s="610"/>
      <c r="O11" s="610"/>
      <c r="P11" s="700"/>
      <c r="Q11" s="700"/>
      <c r="R11" s="610"/>
      <c r="S11" s="333"/>
      <c r="T11" s="333"/>
      <c r="U11" s="333"/>
    </row>
    <row r="12" spans="11:21" s="45" customFormat="1" ht="11.25">
      <c r="K12" s="111"/>
      <c r="L12" s="610">
        <v>2003</v>
      </c>
      <c r="M12" s="610">
        <v>2</v>
      </c>
      <c r="N12" s="610"/>
      <c r="O12" s="610"/>
      <c r="P12" s="700"/>
      <c r="Q12" s="610"/>
      <c r="R12" s="610"/>
      <c r="S12" s="333"/>
      <c r="T12" s="333"/>
      <c r="U12" s="333"/>
    </row>
    <row r="13" spans="1:21" s="45" customFormat="1" ht="11.25">
      <c r="A13" s="45" t="s">
        <v>122</v>
      </c>
      <c r="K13" s="111"/>
      <c r="L13" s="610">
        <v>2004</v>
      </c>
      <c r="M13" s="610">
        <v>3</v>
      </c>
      <c r="N13" s="610"/>
      <c r="O13" s="610"/>
      <c r="P13" s="610"/>
      <c r="Q13" s="610"/>
      <c r="R13" s="610"/>
      <c r="S13" s="333"/>
      <c r="T13" s="333"/>
      <c r="U13" s="333"/>
    </row>
    <row r="14" spans="11:21" s="45" customFormat="1" ht="11.25">
      <c r="K14" s="111"/>
      <c r="L14" s="610">
        <v>2005</v>
      </c>
      <c r="M14" s="610">
        <v>6</v>
      </c>
      <c r="N14" s="610"/>
      <c r="O14" s="610"/>
      <c r="P14" s="610"/>
      <c r="Q14" s="610"/>
      <c r="R14" s="610"/>
      <c r="S14" s="333"/>
      <c r="T14" s="333"/>
      <c r="U14" s="333"/>
    </row>
    <row r="15" spans="11:21" s="45" customFormat="1" ht="11.25">
      <c r="K15" s="111"/>
      <c r="L15" s="610">
        <v>2006</v>
      </c>
      <c r="M15" s="610">
        <v>3</v>
      </c>
      <c r="N15" s="610"/>
      <c r="O15" s="610"/>
      <c r="P15" s="610"/>
      <c r="Q15" s="610"/>
      <c r="R15" s="610"/>
      <c r="S15" s="333"/>
      <c r="T15" s="333"/>
      <c r="U15" s="333"/>
    </row>
    <row r="16" spans="11:21" s="45" customFormat="1" ht="11.25">
      <c r="K16" s="111"/>
      <c r="L16" s="610">
        <v>2007</v>
      </c>
      <c r="M16" s="610">
        <v>2</v>
      </c>
      <c r="N16" s="610"/>
      <c r="O16" s="610"/>
      <c r="P16" s="610"/>
      <c r="Q16" s="610"/>
      <c r="R16" s="610"/>
      <c r="S16" s="333"/>
      <c r="T16" s="333"/>
      <c r="U16" s="333"/>
    </row>
    <row r="17" spans="11:21" s="45" customFormat="1" ht="11.25">
      <c r="K17" s="111"/>
      <c r="L17" s="610">
        <v>2008</v>
      </c>
      <c r="M17" s="610">
        <v>2</v>
      </c>
      <c r="N17" s="610"/>
      <c r="O17" s="610"/>
      <c r="P17" s="610"/>
      <c r="Q17" s="610"/>
      <c r="R17" s="610"/>
      <c r="S17" s="333"/>
      <c r="T17" s="333"/>
      <c r="U17" s="333"/>
    </row>
    <row r="18" spans="11:21" s="45" customFormat="1" ht="11.25">
      <c r="K18" s="111"/>
      <c r="L18" s="610">
        <v>2009</v>
      </c>
      <c r="M18" s="610">
        <v>3</v>
      </c>
      <c r="N18" s="610"/>
      <c r="O18" s="610"/>
      <c r="P18" s="610"/>
      <c r="Q18" s="610"/>
      <c r="R18" s="610"/>
      <c r="S18" s="333"/>
      <c r="T18" s="333"/>
      <c r="U18" s="333"/>
    </row>
    <row r="19" spans="11:21" s="45" customFormat="1" ht="11.25">
      <c r="K19" s="111"/>
      <c r="L19" s="610">
        <v>2010</v>
      </c>
      <c r="M19" s="610">
        <v>6</v>
      </c>
      <c r="N19" s="610"/>
      <c r="O19" s="610"/>
      <c r="P19" s="610"/>
      <c r="Q19" s="610"/>
      <c r="R19" s="610"/>
      <c r="S19" s="333"/>
      <c r="T19" s="333"/>
      <c r="U19" s="333"/>
    </row>
    <row r="20" spans="1:21" s="45" customFormat="1" ht="12.75">
      <c r="A20" s="1"/>
      <c r="B20" s="1"/>
      <c r="C20" s="1"/>
      <c r="D20" s="1"/>
      <c r="E20" s="1"/>
      <c r="F20" s="191"/>
      <c r="G20" s="160"/>
      <c r="H20" s="160"/>
      <c r="I20" s="1"/>
      <c r="J20" s="1"/>
      <c r="K20" s="111"/>
      <c r="L20" s="610">
        <v>2011</v>
      </c>
      <c r="M20" s="610">
        <v>4</v>
      </c>
      <c r="N20" s="610"/>
      <c r="O20" s="610"/>
      <c r="P20" s="610"/>
      <c r="Q20" s="610"/>
      <c r="R20" s="610"/>
      <c r="S20" s="333"/>
      <c r="T20" s="333"/>
      <c r="U20" s="333"/>
    </row>
    <row r="21" spans="1:21" s="45" customFormat="1" ht="12.75">
      <c r="A21" s="1"/>
      <c r="B21" s="1"/>
      <c r="C21" s="1"/>
      <c r="D21" s="1"/>
      <c r="E21" s="1"/>
      <c r="F21" s="160"/>
      <c r="G21" s="752" t="s">
        <v>576</v>
      </c>
      <c r="H21" s="752"/>
      <c r="I21" s="752"/>
      <c r="J21" s="690"/>
      <c r="K21" s="111"/>
      <c r="L21" s="610"/>
      <c r="M21" s="610"/>
      <c r="N21" s="610"/>
      <c r="O21" s="610"/>
      <c r="P21" s="610"/>
      <c r="Q21" s="610"/>
      <c r="R21" s="610"/>
      <c r="S21" s="333"/>
      <c r="T21" s="333"/>
      <c r="U21" s="333"/>
    </row>
    <row r="22" spans="7:21" s="45" customFormat="1" ht="14.25" customHeight="1">
      <c r="G22" s="752"/>
      <c r="H22" s="752"/>
      <c r="I22" s="752"/>
      <c r="J22" s="690"/>
      <c r="K22" s="111"/>
      <c r="L22" s="610"/>
      <c r="M22" s="610"/>
      <c r="N22" s="610"/>
      <c r="O22" s="610"/>
      <c r="P22" s="610"/>
      <c r="Q22" s="610"/>
      <c r="R22" s="610"/>
      <c r="S22" s="335"/>
      <c r="T22" s="335"/>
      <c r="U22" s="333"/>
    </row>
    <row r="23" spans="11:21" s="45" customFormat="1" ht="10.5" customHeight="1">
      <c r="K23" s="111"/>
      <c r="L23" s="610"/>
      <c r="M23" s="610"/>
      <c r="N23" s="610"/>
      <c r="O23" s="610"/>
      <c r="P23" s="610"/>
      <c r="Q23" s="610"/>
      <c r="R23" s="610"/>
      <c r="S23" s="335"/>
      <c r="T23" s="335"/>
      <c r="U23" s="333"/>
    </row>
    <row r="24" spans="1:18" s="124" customFormat="1" ht="17.25" customHeight="1">
      <c r="A24" s="601" t="s">
        <v>567</v>
      </c>
      <c r="B24" s="668"/>
      <c r="C24" s="668"/>
      <c r="D24" s="668"/>
      <c r="E24" s="668"/>
      <c r="F24" s="10"/>
      <c r="G24" s="677"/>
      <c r="H24" s="677"/>
      <c r="I24" s="679" t="s">
        <v>570</v>
      </c>
      <c r="J24" s="692"/>
      <c r="K24" s="610"/>
      <c r="L24" s="605"/>
      <c r="M24" s="156"/>
      <c r="N24" s="586"/>
      <c r="O24" s="586"/>
      <c r="P24" s="586"/>
      <c r="Q24" s="338"/>
      <c r="R24" s="338"/>
    </row>
    <row r="25" spans="5:18" s="124" customFormat="1" ht="7.5" customHeight="1">
      <c r="E25" s="138"/>
      <c r="F25" s="9"/>
      <c r="G25" s="639"/>
      <c r="H25" s="639"/>
      <c r="I25" s="47"/>
      <c r="J25" s="47"/>
      <c r="K25" s="610"/>
      <c r="L25" s="605"/>
      <c r="M25" s="156"/>
      <c r="N25" s="586"/>
      <c r="O25" s="586"/>
      <c r="P25" s="586"/>
      <c r="Q25" s="338"/>
      <c r="R25" s="338"/>
    </row>
    <row r="26" spans="1:18" s="124" customFormat="1" ht="14.25" customHeight="1">
      <c r="A26" s="681" t="s">
        <v>563</v>
      </c>
      <c r="B26" s="681"/>
      <c r="C26" s="681"/>
      <c r="D26" s="681"/>
      <c r="E26" s="274"/>
      <c r="F26" s="681" t="s">
        <v>564</v>
      </c>
      <c r="G26" s="681"/>
      <c r="H26" s="681"/>
      <c r="I26" s="681"/>
      <c r="J26" s="257"/>
      <c r="K26" s="610"/>
      <c r="L26" s="605"/>
      <c r="M26" s="156"/>
      <c r="N26" s="586"/>
      <c r="O26" s="586"/>
      <c r="P26" s="586"/>
      <c r="Q26" s="338"/>
      <c r="R26" s="338"/>
    </row>
    <row r="27" spans="1:18" s="124" customFormat="1" ht="37.5" customHeight="1">
      <c r="A27" s="152" t="s">
        <v>111</v>
      </c>
      <c r="B27" s="687" t="s">
        <v>565</v>
      </c>
      <c r="C27" s="687" t="s">
        <v>577</v>
      </c>
      <c r="D27" s="706" t="s">
        <v>578</v>
      </c>
      <c r="F27" s="152" t="s">
        <v>111</v>
      </c>
      <c r="G27" s="687" t="s">
        <v>565</v>
      </c>
      <c r="H27" s="687" t="s">
        <v>577</v>
      </c>
      <c r="I27" s="706" t="s">
        <v>579</v>
      </c>
      <c r="J27" s="688"/>
      <c r="K27" s="610"/>
      <c r="L27" s="605"/>
      <c r="M27" s="156"/>
      <c r="N27" s="586"/>
      <c r="O27" s="586"/>
      <c r="P27" s="586"/>
      <c r="Q27" s="338"/>
      <c r="R27" s="338"/>
    </row>
    <row r="28" spans="1:18" s="124" customFormat="1" ht="14.25" customHeight="1">
      <c r="A28" s="151">
        <v>2000</v>
      </c>
      <c r="B28" s="221">
        <v>50</v>
      </c>
      <c r="C28" s="221">
        <v>290792.13395357784</v>
      </c>
      <c r="D28" s="500">
        <v>5815.842679071557</v>
      </c>
      <c r="E28" s="274"/>
      <c r="F28" s="151">
        <v>2000</v>
      </c>
      <c r="G28" s="221">
        <v>121</v>
      </c>
      <c r="H28" s="221">
        <v>526707.8840767853</v>
      </c>
      <c r="I28" s="500">
        <v>4352.957719642854</v>
      </c>
      <c r="J28" s="500"/>
      <c r="K28" s="46"/>
      <c r="L28" s="411"/>
      <c r="N28" s="585"/>
      <c r="O28" s="585"/>
      <c r="P28" s="585"/>
      <c r="Q28" s="335"/>
      <c r="R28" s="335"/>
    </row>
    <row r="29" spans="1:18" s="124" customFormat="1" ht="14.25" customHeight="1">
      <c r="A29" s="151">
        <v>2001</v>
      </c>
      <c r="B29" s="210">
        <v>47</v>
      </c>
      <c r="C29" s="210">
        <v>320711.64</v>
      </c>
      <c r="D29" s="500">
        <v>6823.651914893618</v>
      </c>
      <c r="E29" s="274"/>
      <c r="F29" s="151">
        <v>2001</v>
      </c>
      <c r="G29" s="210">
        <v>116</v>
      </c>
      <c r="H29" s="210">
        <v>557967.83</v>
      </c>
      <c r="I29" s="500">
        <v>4810.067499999999</v>
      </c>
      <c r="J29" s="500"/>
      <c r="K29" s="46"/>
      <c r="L29" s="411"/>
      <c r="N29" s="585"/>
      <c r="O29" s="585"/>
      <c r="P29" s="585"/>
      <c r="Q29" s="335"/>
      <c r="R29" s="335"/>
    </row>
    <row r="30" spans="1:18" s="124" customFormat="1" ht="14.25" customHeight="1">
      <c r="A30" s="241">
        <v>2002</v>
      </c>
      <c r="B30" s="274">
        <v>36</v>
      </c>
      <c r="C30" s="274">
        <v>333155.56</v>
      </c>
      <c r="D30" s="273">
        <v>9254.32111111111</v>
      </c>
      <c r="E30" s="274"/>
      <c r="F30" s="241">
        <v>2002</v>
      </c>
      <c r="G30" s="274">
        <v>91</v>
      </c>
      <c r="H30" s="274">
        <v>543233.79</v>
      </c>
      <c r="I30" s="273">
        <v>5969.602087912088</v>
      </c>
      <c r="J30" s="273"/>
      <c r="K30" s="46"/>
      <c r="L30" s="411"/>
      <c r="N30" s="585"/>
      <c r="O30" s="585"/>
      <c r="P30" s="585"/>
      <c r="Q30" s="335"/>
      <c r="R30" s="335"/>
    </row>
    <row r="31" spans="1:18" s="124" customFormat="1" ht="14.25" customHeight="1">
      <c r="A31" s="241">
        <v>2003</v>
      </c>
      <c r="B31" s="274">
        <v>47</v>
      </c>
      <c r="C31" s="274">
        <v>448966.91</v>
      </c>
      <c r="D31" s="273">
        <v>9552.48744680851</v>
      </c>
      <c r="E31" s="274"/>
      <c r="F31" s="241">
        <v>2003</v>
      </c>
      <c r="G31" s="274">
        <v>81</v>
      </c>
      <c r="H31" s="274">
        <v>515818.16</v>
      </c>
      <c r="I31" s="273">
        <v>6368.1254320987655</v>
      </c>
      <c r="J31" s="273"/>
      <c r="K31" s="46"/>
      <c r="L31" s="411"/>
      <c r="N31" s="585"/>
      <c r="O31" s="585"/>
      <c r="P31" s="585"/>
      <c r="Q31" s="335"/>
      <c r="R31" s="335"/>
    </row>
    <row r="32" spans="1:18" s="124" customFormat="1" ht="14.25" customHeight="1">
      <c r="A32" s="241">
        <v>2004</v>
      </c>
      <c r="B32" s="274">
        <v>49</v>
      </c>
      <c r="C32" s="274">
        <v>452755.93</v>
      </c>
      <c r="D32" s="273">
        <v>9239.91693877551</v>
      </c>
      <c r="E32" s="274"/>
      <c r="F32" s="241">
        <v>2004</v>
      </c>
      <c r="G32" s="274">
        <v>75</v>
      </c>
      <c r="H32" s="274">
        <v>501570.14</v>
      </c>
      <c r="I32" s="273">
        <v>6687.601866666667</v>
      </c>
      <c r="J32" s="273"/>
      <c r="K32" s="46"/>
      <c r="L32" s="411"/>
      <c r="N32" s="585"/>
      <c r="O32" s="585"/>
      <c r="P32" s="585"/>
      <c r="Q32" s="335"/>
      <c r="R32" s="335"/>
    </row>
    <row r="33" spans="1:18" s="124" customFormat="1" ht="14.25" customHeight="1">
      <c r="A33" s="241">
        <v>2005</v>
      </c>
      <c r="B33" s="274">
        <v>51</v>
      </c>
      <c r="C33" s="274">
        <v>424267.55</v>
      </c>
      <c r="D33" s="273">
        <v>8318.97156862745</v>
      </c>
      <c r="E33" s="274"/>
      <c r="F33" s="241">
        <v>2005</v>
      </c>
      <c r="G33" s="274">
        <v>68</v>
      </c>
      <c r="H33" s="274">
        <v>481946.57</v>
      </c>
      <c r="I33" s="273">
        <v>7087.4495588235295</v>
      </c>
      <c r="J33" s="273"/>
      <c r="K33" s="46"/>
      <c r="L33" s="411"/>
      <c r="N33" s="585"/>
      <c r="O33" s="585"/>
      <c r="P33" s="585"/>
      <c r="Q33" s="335"/>
      <c r="R33" s="335"/>
    </row>
    <row r="34" spans="1:18" s="124" customFormat="1" ht="14.25" customHeight="1">
      <c r="A34" s="241">
        <v>2006</v>
      </c>
      <c r="B34" s="274">
        <v>45</v>
      </c>
      <c r="C34" s="274">
        <v>334965.18</v>
      </c>
      <c r="D34" s="273">
        <v>7443.670666666667</v>
      </c>
      <c r="E34" s="274"/>
      <c r="F34" s="241">
        <v>2006</v>
      </c>
      <c r="G34" s="274">
        <v>70</v>
      </c>
      <c r="H34" s="274">
        <v>498084.68</v>
      </c>
      <c r="I34" s="273">
        <v>7115.495428571428</v>
      </c>
      <c r="J34" s="273"/>
      <c r="K34" s="46"/>
      <c r="L34" s="411"/>
      <c r="N34" s="585"/>
      <c r="O34" s="585"/>
      <c r="P34" s="585"/>
      <c r="Q34" s="335"/>
      <c r="R34" s="335"/>
    </row>
    <row r="35" spans="1:18" s="124" customFormat="1" ht="14.25" customHeight="1">
      <c r="A35" s="241">
        <v>2007</v>
      </c>
      <c r="B35" s="274">
        <v>52</v>
      </c>
      <c r="C35" s="274">
        <v>395746.25</v>
      </c>
      <c r="D35" s="273">
        <v>7610.504807692308</v>
      </c>
      <c r="E35" s="274"/>
      <c r="F35" s="241">
        <v>2007</v>
      </c>
      <c r="G35" s="274">
        <v>62</v>
      </c>
      <c r="H35" s="274">
        <v>426736.24</v>
      </c>
      <c r="I35" s="273">
        <v>6882.842580645161</v>
      </c>
      <c r="J35" s="273"/>
      <c r="K35" s="46"/>
      <c r="L35" s="411"/>
      <c r="N35" s="585"/>
      <c r="O35" s="585"/>
      <c r="P35" s="585"/>
      <c r="Q35" s="335"/>
      <c r="R35" s="335"/>
    </row>
    <row r="36" spans="1:18" s="124" customFormat="1" ht="14.25" customHeight="1">
      <c r="A36" s="241">
        <v>2008</v>
      </c>
      <c r="B36" s="274">
        <v>46</v>
      </c>
      <c r="C36" s="274">
        <v>357430.32</v>
      </c>
      <c r="D36" s="273">
        <v>7770.224347826087</v>
      </c>
      <c r="E36" s="274"/>
      <c r="F36" s="241">
        <v>2008</v>
      </c>
      <c r="G36" s="274">
        <v>71</v>
      </c>
      <c r="H36" s="274">
        <v>574336.81</v>
      </c>
      <c r="I36" s="273">
        <v>8089.250845070424</v>
      </c>
      <c r="J36" s="273"/>
      <c r="K36" s="46"/>
      <c r="L36" s="411"/>
      <c r="N36" s="585"/>
      <c r="O36" s="585"/>
      <c r="P36" s="585"/>
      <c r="Q36" s="335"/>
      <c r="R36" s="335"/>
    </row>
    <row r="37" spans="1:18" s="124" customFormat="1" ht="14.25" customHeight="1">
      <c r="A37" s="241">
        <v>2009</v>
      </c>
      <c r="B37" s="274">
        <v>45</v>
      </c>
      <c r="C37" s="274">
        <v>448617</v>
      </c>
      <c r="D37" s="273">
        <v>9969.27</v>
      </c>
      <c r="E37" s="274"/>
      <c r="F37" s="241">
        <v>2009</v>
      </c>
      <c r="G37" s="274">
        <v>74</v>
      </c>
      <c r="H37" s="274">
        <v>588730</v>
      </c>
      <c r="I37" s="273">
        <v>7956</v>
      </c>
      <c r="J37" s="680"/>
      <c r="K37" s="46"/>
      <c r="L37" s="411"/>
      <c r="N37" s="585"/>
      <c r="O37" s="585"/>
      <c r="P37" s="585"/>
      <c r="Q37" s="335"/>
      <c r="R37" s="335"/>
    </row>
    <row r="38" spans="1:18" s="124" customFormat="1" ht="14.25" customHeight="1">
      <c r="A38" s="209">
        <v>2010</v>
      </c>
      <c r="B38" s="212">
        <v>42</v>
      </c>
      <c r="C38" s="212">
        <v>395044</v>
      </c>
      <c r="D38" s="505">
        <v>9405.81</v>
      </c>
      <c r="E38" s="274"/>
      <c r="F38" s="209">
        <v>2010</v>
      </c>
      <c r="G38" s="212">
        <v>71</v>
      </c>
      <c r="H38" s="212">
        <v>606756</v>
      </c>
      <c r="I38" s="505">
        <v>8546</v>
      </c>
      <c r="J38" s="680"/>
      <c r="K38" s="46"/>
      <c r="L38" s="411"/>
      <c r="N38" s="585"/>
      <c r="O38" s="585"/>
      <c r="P38" s="585"/>
      <c r="Q38" s="335"/>
      <c r="R38" s="335"/>
    </row>
    <row r="39" spans="1:18" s="124" customFormat="1" ht="14.25" customHeight="1">
      <c r="A39" s="241"/>
      <c r="B39" s="126"/>
      <c r="C39" s="276"/>
      <c r="D39" s="276"/>
      <c r="E39" s="274"/>
      <c r="F39" s="146"/>
      <c r="G39" s="639"/>
      <c r="H39" s="639"/>
      <c r="I39" s="636"/>
      <c r="J39" s="636"/>
      <c r="K39" s="46"/>
      <c r="L39" s="411"/>
      <c r="N39" s="585"/>
      <c r="O39" s="585"/>
      <c r="P39" s="585"/>
      <c r="Q39" s="335"/>
      <c r="R39" s="335"/>
    </row>
    <row r="40" spans="1:18" s="124" customFormat="1" ht="14.25" customHeight="1">
      <c r="A40" s="703" t="s">
        <v>580</v>
      </c>
      <c r="B40" s="681"/>
      <c r="C40" s="681"/>
      <c r="D40" s="681"/>
      <c r="E40" s="274"/>
      <c r="F40" s="146"/>
      <c r="G40" s="639"/>
      <c r="H40" s="639"/>
      <c r="I40" s="636"/>
      <c r="J40" s="636"/>
      <c r="K40" s="46"/>
      <c r="L40" s="411"/>
      <c r="N40" s="585"/>
      <c r="O40" s="585"/>
      <c r="P40" s="585"/>
      <c r="Q40" s="335"/>
      <c r="R40" s="335"/>
    </row>
    <row r="41" spans="1:18" s="124" customFormat="1" ht="37.5" customHeight="1">
      <c r="A41" s="152" t="s">
        <v>111</v>
      </c>
      <c r="B41" s="8" t="s">
        <v>581</v>
      </c>
      <c r="C41" s="676" t="s">
        <v>566</v>
      </c>
      <c r="D41" s="676" t="s">
        <v>582</v>
      </c>
      <c r="E41" s="274"/>
      <c r="F41" s="146"/>
      <c r="G41" s="639"/>
      <c r="H41" s="639"/>
      <c r="I41" s="636"/>
      <c r="J41" s="636"/>
      <c r="K41" s="46"/>
      <c r="L41" s="411"/>
      <c r="N41" s="585"/>
      <c r="O41" s="585"/>
      <c r="P41" s="585"/>
      <c r="Q41" s="335"/>
      <c r="R41" s="335"/>
    </row>
    <row r="42" spans="1:18" s="124" customFormat="1" ht="14.25" customHeight="1">
      <c r="A42" s="151">
        <v>2000</v>
      </c>
      <c r="B42" s="221" t="s">
        <v>660</v>
      </c>
      <c r="C42" s="221" t="s">
        <v>660</v>
      </c>
      <c r="D42" s="500" t="s">
        <v>660</v>
      </c>
      <c r="E42" s="274"/>
      <c r="F42" s="146"/>
      <c r="G42" s="639"/>
      <c r="H42" s="639"/>
      <c r="I42" s="636"/>
      <c r="J42" s="636"/>
      <c r="K42" s="46"/>
      <c r="L42" s="411"/>
      <c r="N42" s="585"/>
      <c r="O42" s="585"/>
      <c r="P42" s="585"/>
      <c r="Q42" s="335"/>
      <c r="R42" s="335"/>
    </row>
    <row r="43" spans="1:18" s="124" customFormat="1" ht="14.25" customHeight="1">
      <c r="A43" s="151">
        <v>2001</v>
      </c>
      <c r="B43" s="210" t="s">
        <v>660</v>
      </c>
      <c r="C43" s="210" t="s">
        <v>660</v>
      </c>
      <c r="D43" s="500" t="s">
        <v>660</v>
      </c>
      <c r="E43" s="274"/>
      <c r="F43" s="146"/>
      <c r="G43" s="639"/>
      <c r="H43" s="639"/>
      <c r="I43" s="636"/>
      <c r="J43" s="636"/>
      <c r="K43" s="46"/>
      <c r="L43" s="411"/>
      <c r="N43" s="585"/>
      <c r="O43" s="585"/>
      <c r="P43" s="585"/>
      <c r="Q43" s="335"/>
      <c r="R43" s="335"/>
    </row>
    <row r="44" spans="1:18" s="124" customFormat="1" ht="14.25" customHeight="1">
      <c r="A44" s="241">
        <v>2002</v>
      </c>
      <c r="B44" s="274" t="s">
        <v>660</v>
      </c>
      <c r="C44" s="274" t="s">
        <v>660</v>
      </c>
      <c r="D44" s="273" t="s">
        <v>660</v>
      </c>
      <c r="E44" s="274"/>
      <c r="F44" s="146"/>
      <c r="G44" s="639"/>
      <c r="H44" s="639"/>
      <c r="I44" s="636"/>
      <c r="J44" s="636"/>
      <c r="K44" s="46"/>
      <c r="L44" s="411"/>
      <c r="N44" s="585"/>
      <c r="O44" s="585"/>
      <c r="P44" s="585"/>
      <c r="Q44" s="335"/>
      <c r="R44" s="335"/>
    </row>
    <row r="45" spans="1:18" s="124" customFormat="1" ht="14.25" customHeight="1">
      <c r="A45" s="241">
        <v>2003</v>
      </c>
      <c r="B45" s="274" t="s">
        <v>660</v>
      </c>
      <c r="C45" s="274" t="s">
        <v>660</v>
      </c>
      <c r="D45" s="273" t="s">
        <v>660</v>
      </c>
      <c r="E45" s="274"/>
      <c r="F45" s="146"/>
      <c r="G45" s="639"/>
      <c r="H45" s="639"/>
      <c r="I45" s="636"/>
      <c r="J45" s="636"/>
      <c r="K45" s="46"/>
      <c r="L45" s="411"/>
      <c r="N45" s="585"/>
      <c r="O45" s="585"/>
      <c r="P45" s="585"/>
      <c r="Q45" s="335"/>
      <c r="R45" s="335"/>
    </row>
    <row r="46" spans="1:18" s="124" customFormat="1" ht="14.25" customHeight="1">
      <c r="A46" s="241">
        <v>2004</v>
      </c>
      <c r="B46" s="274" t="s">
        <v>660</v>
      </c>
      <c r="C46" s="274" t="s">
        <v>660</v>
      </c>
      <c r="D46" s="273" t="s">
        <v>660</v>
      </c>
      <c r="E46" s="274"/>
      <c r="F46" s="146"/>
      <c r="G46" s="707" t="s">
        <v>569</v>
      </c>
      <c r="H46" s="639"/>
      <c r="J46" s="678"/>
      <c r="K46" s="46"/>
      <c r="L46" s="411"/>
      <c r="N46" s="585"/>
      <c r="O46" s="585"/>
      <c r="P46" s="585"/>
      <c r="Q46" s="335"/>
      <c r="R46" s="335"/>
    </row>
    <row r="47" spans="1:18" s="124" customFormat="1" ht="14.25" customHeight="1">
      <c r="A47" s="241">
        <v>2005</v>
      </c>
      <c r="B47" s="274">
        <v>7</v>
      </c>
      <c r="C47" s="274">
        <v>31686.03</v>
      </c>
      <c r="D47" s="273">
        <v>4526.575714285714</v>
      </c>
      <c r="E47" s="274"/>
      <c r="F47" s="146"/>
      <c r="G47" s="639"/>
      <c r="H47" s="639"/>
      <c r="I47" s="636"/>
      <c r="J47" s="636"/>
      <c r="K47" s="46"/>
      <c r="L47" s="411"/>
      <c r="N47" s="585"/>
      <c r="O47" s="585"/>
      <c r="P47" s="585"/>
      <c r="Q47" s="335"/>
      <c r="R47" s="335"/>
    </row>
    <row r="48" spans="1:18" s="124" customFormat="1" ht="14.25" customHeight="1">
      <c r="A48" s="241">
        <v>2006</v>
      </c>
      <c r="B48" s="274">
        <v>9</v>
      </c>
      <c r="C48" s="274">
        <v>27218.44</v>
      </c>
      <c r="D48" s="273">
        <v>3024.271111111111</v>
      </c>
      <c r="E48" s="274"/>
      <c r="F48" s="584"/>
      <c r="G48" s="785" t="s">
        <v>568</v>
      </c>
      <c r="H48" s="766"/>
      <c r="I48" s="766"/>
      <c r="J48" s="689"/>
      <c r="K48" s="46"/>
      <c r="L48" s="411"/>
      <c r="N48" s="585"/>
      <c r="O48" s="585"/>
      <c r="P48" s="585"/>
      <c r="Q48" s="335"/>
      <c r="R48" s="335"/>
    </row>
    <row r="49" spans="1:18" s="124" customFormat="1" ht="14.25" customHeight="1">
      <c r="A49" s="241">
        <v>2007</v>
      </c>
      <c r="B49" s="274">
        <v>7</v>
      </c>
      <c r="C49" s="274">
        <v>20361.18</v>
      </c>
      <c r="D49" s="273">
        <v>2908.74</v>
      </c>
      <c r="E49" s="274"/>
      <c r="G49" s="766"/>
      <c r="H49" s="766"/>
      <c r="I49" s="766"/>
      <c r="J49" s="689"/>
      <c r="K49" s="46"/>
      <c r="L49" s="411"/>
      <c r="N49" s="585"/>
      <c r="O49" s="585"/>
      <c r="P49" s="585"/>
      <c r="Q49" s="335"/>
      <c r="R49" s="335"/>
    </row>
    <row r="50" spans="1:18" s="124" customFormat="1" ht="14.25" customHeight="1">
      <c r="A50" s="241">
        <v>2008</v>
      </c>
      <c r="B50" s="274">
        <v>7</v>
      </c>
      <c r="C50" s="274">
        <v>15419.68</v>
      </c>
      <c r="D50" s="273">
        <v>2202.8114285714287</v>
      </c>
      <c r="E50" s="274"/>
      <c r="F50" s="160"/>
      <c r="G50" s="766"/>
      <c r="H50" s="766"/>
      <c r="I50" s="766"/>
      <c r="J50" s="689"/>
      <c r="K50" s="46"/>
      <c r="L50" s="411"/>
      <c r="N50" s="585"/>
      <c r="O50" s="585"/>
      <c r="P50" s="585"/>
      <c r="Q50" s="335"/>
      <c r="R50" s="335"/>
    </row>
    <row r="51" spans="1:18" s="124" customFormat="1" ht="14.25" customHeight="1">
      <c r="A51" s="241">
        <v>2009</v>
      </c>
      <c r="B51" s="274" t="s">
        <v>660</v>
      </c>
      <c r="C51" s="274" t="s">
        <v>660</v>
      </c>
      <c r="D51" s="273" t="s">
        <v>660</v>
      </c>
      <c r="E51" s="274"/>
      <c r="F51" s="146"/>
      <c r="G51" s="639"/>
      <c r="H51" s="639"/>
      <c r="I51" s="636"/>
      <c r="J51" s="636"/>
      <c r="K51" s="46"/>
      <c r="L51" s="411"/>
      <c r="N51" s="585"/>
      <c r="O51" s="585"/>
      <c r="P51" s="585"/>
      <c r="Q51" s="335"/>
      <c r="R51" s="335"/>
    </row>
    <row r="52" spans="1:4" ht="12.75">
      <c r="A52" s="725">
        <v>2010</v>
      </c>
      <c r="B52" s="212" t="s">
        <v>660</v>
      </c>
      <c r="C52" s="212" t="s">
        <v>660</v>
      </c>
      <c r="D52" s="505" t="s">
        <v>660</v>
      </c>
    </row>
  </sheetData>
  <mergeCells count="3">
    <mergeCell ref="G48:I50"/>
    <mergeCell ref="C10:C11"/>
    <mergeCell ref="G21:I22"/>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11.xml><?xml version="1.0" encoding="utf-8"?>
<worksheet xmlns="http://schemas.openxmlformats.org/spreadsheetml/2006/main" xmlns:r="http://schemas.openxmlformats.org/officeDocument/2006/relationships">
  <sheetPr codeName="Hoja13"/>
  <dimension ref="A1:AA46"/>
  <sheetViews>
    <sheetView zoomScaleSheetLayoutView="100" workbookViewId="0" topLeftCell="A1">
      <selection activeCell="A3" sqref="A3"/>
    </sheetView>
  </sheetViews>
  <sheetFormatPr defaultColWidth="11.421875" defaultRowHeight="12.75"/>
  <cols>
    <col min="1" max="1" width="9.421875" style="0" customWidth="1"/>
    <col min="2" max="2" width="11.57421875" style="0" customWidth="1"/>
    <col min="3" max="4" width="11.00390625" style="0" customWidth="1"/>
    <col min="5" max="5" width="2.28125" style="0" customWidth="1"/>
    <col min="6" max="6" width="12.8515625" style="0" customWidth="1"/>
    <col min="7" max="7" width="8.421875" style="0" customWidth="1"/>
    <col min="8" max="10" width="8.28125" style="0" customWidth="1"/>
    <col min="11" max="11" width="7.57421875" style="0" customWidth="1"/>
    <col min="12" max="12" width="10.421875" style="410" customWidth="1"/>
    <col min="13" max="15" width="11.421875" style="410" customWidth="1"/>
    <col min="16" max="17" width="7.7109375" style="410" customWidth="1"/>
    <col min="18" max="21" width="11.421875" style="339" customWidth="1"/>
  </cols>
  <sheetData>
    <row r="1" spans="2:21" s="1" customFormat="1" ht="13.5" customHeight="1">
      <c r="B1" s="3"/>
      <c r="C1" s="3"/>
      <c r="D1" s="3"/>
      <c r="K1" s="169"/>
      <c r="L1" s="392"/>
      <c r="M1" s="392"/>
      <c r="N1" s="392"/>
      <c r="O1" s="392"/>
      <c r="P1" s="392"/>
      <c r="Q1" s="392"/>
      <c r="R1" s="328"/>
      <c r="S1" s="328"/>
      <c r="T1" s="328"/>
      <c r="U1" s="328"/>
    </row>
    <row r="2" spans="1:21" s="1" customFormat="1" ht="21" customHeight="1">
      <c r="A2" s="264" t="s">
        <v>645</v>
      </c>
      <c r="B2" s="386"/>
      <c r="C2" s="386"/>
      <c r="D2" s="386"/>
      <c r="E2" s="386"/>
      <c r="F2" s="386"/>
      <c r="G2" s="386"/>
      <c r="H2" s="386"/>
      <c r="I2" s="386"/>
      <c r="J2" s="386"/>
      <c r="L2" s="392"/>
      <c r="M2" s="392"/>
      <c r="N2" s="392"/>
      <c r="O2" s="392"/>
      <c r="P2" s="392"/>
      <c r="Q2" s="392"/>
      <c r="R2" s="328"/>
      <c r="S2" s="328"/>
      <c r="T2" s="328"/>
      <c r="U2" s="328"/>
    </row>
    <row r="3" spans="11:13" ht="23.25" customHeight="1">
      <c r="K3" s="4"/>
      <c r="L3" s="537"/>
      <c r="M3" s="537"/>
    </row>
    <row r="4" spans="1:21" s="45" customFormat="1" ht="18.75">
      <c r="A4" s="144" t="s">
        <v>399</v>
      </c>
      <c r="B4" s="13"/>
      <c r="C4" s="13"/>
      <c r="D4" s="13"/>
      <c r="E4" s="13"/>
      <c r="F4" s="13"/>
      <c r="G4" s="13"/>
      <c r="H4" s="13"/>
      <c r="I4" s="13"/>
      <c r="J4" s="13"/>
      <c r="K4" s="19"/>
      <c r="L4" s="19"/>
      <c r="M4" s="610"/>
      <c r="N4" s="46"/>
      <c r="O4" s="46"/>
      <c r="P4" s="46"/>
      <c r="Q4" s="46"/>
      <c r="R4" s="46"/>
      <c r="S4" s="335"/>
      <c r="T4" s="335"/>
      <c r="U4" s="333"/>
    </row>
    <row r="5" spans="1:21" s="45" customFormat="1" ht="24.75" customHeight="1">
      <c r="A5" s="53" t="s">
        <v>107</v>
      </c>
      <c r="B5" s="2"/>
      <c r="C5" s="2"/>
      <c r="D5" s="2"/>
      <c r="E5" s="2"/>
      <c r="F5" s="2"/>
      <c r="G5" s="2"/>
      <c r="H5" s="2"/>
      <c r="I5" s="2"/>
      <c r="J5" s="2"/>
      <c r="K5" s="111"/>
      <c r="L5" s="605"/>
      <c r="M5" s="605"/>
      <c r="N5" s="605"/>
      <c r="O5" s="605"/>
      <c r="P5" s="605"/>
      <c r="Q5" s="605"/>
      <c r="R5" s="338"/>
      <c r="S5" s="338"/>
      <c r="T5" s="335"/>
      <c r="U5" s="333"/>
    </row>
    <row r="6" spans="1:21" s="45" customFormat="1" ht="30" customHeight="1">
      <c r="A6" s="43" t="s">
        <v>628</v>
      </c>
      <c r="B6" s="43"/>
      <c r="C6" s="43"/>
      <c r="D6" s="714" t="s">
        <v>129</v>
      </c>
      <c r="F6" s="43" t="s">
        <v>630</v>
      </c>
      <c r="G6" s="43"/>
      <c r="H6" s="43"/>
      <c r="I6" s="43"/>
      <c r="J6" s="43"/>
      <c r="K6" s="111"/>
      <c r="L6" s="534"/>
      <c r="M6" s="534"/>
      <c r="N6" s="534"/>
      <c r="O6" s="534"/>
      <c r="P6" s="534"/>
      <c r="Q6" s="534"/>
      <c r="R6" s="341"/>
      <c r="S6" s="341"/>
      <c r="T6" s="341"/>
      <c r="U6" s="341"/>
    </row>
    <row r="7" spans="1:21" s="45" customFormat="1" ht="13.5" customHeight="1">
      <c r="A7" s="45" t="s">
        <v>5</v>
      </c>
      <c r="D7" s="413">
        <v>54</v>
      </c>
      <c r="F7" s="713" t="s">
        <v>631</v>
      </c>
      <c r="J7" s="529">
        <v>664.7</v>
      </c>
      <c r="L7" s="534"/>
      <c r="M7" s="534"/>
      <c r="N7" s="534"/>
      <c r="O7" s="534"/>
      <c r="P7" s="534"/>
      <c r="Q7" s="534"/>
      <c r="R7" s="341"/>
      <c r="S7" s="341"/>
      <c r="T7" s="341"/>
      <c r="U7" s="341"/>
    </row>
    <row r="8" spans="1:21" s="45" customFormat="1" ht="13.5" customHeight="1">
      <c r="A8" s="112" t="s">
        <v>625</v>
      </c>
      <c r="B8" s="135"/>
      <c r="C8" s="135"/>
      <c r="D8" s="30">
        <v>42</v>
      </c>
      <c r="F8" s="1" t="s">
        <v>402</v>
      </c>
      <c r="G8" s="1"/>
      <c r="H8" s="1"/>
      <c r="I8" s="1"/>
      <c r="J8" s="446">
        <v>18.671348314606742</v>
      </c>
      <c r="L8" s="534"/>
      <c r="M8" s="534"/>
      <c r="N8" s="534"/>
      <c r="O8" s="534"/>
      <c r="P8" s="534"/>
      <c r="Q8" s="534"/>
      <c r="R8" s="341"/>
      <c r="S8" s="341"/>
      <c r="T8" s="341"/>
      <c r="U8" s="341"/>
    </row>
    <row r="9" spans="1:21" s="45" customFormat="1" ht="13.5" customHeight="1">
      <c r="A9" s="112" t="s">
        <v>626</v>
      </c>
      <c r="B9" s="135"/>
      <c r="C9" s="135"/>
      <c r="D9" s="30">
        <v>1</v>
      </c>
      <c r="F9" s="135" t="s">
        <v>401</v>
      </c>
      <c r="G9" s="1"/>
      <c r="H9" s="1"/>
      <c r="I9" s="1"/>
      <c r="J9" s="446">
        <v>96.29629629629629</v>
      </c>
      <c r="L9" s="534"/>
      <c r="M9" s="534"/>
      <c r="N9" s="534"/>
      <c r="O9" s="534"/>
      <c r="P9" s="534"/>
      <c r="Q9" s="534"/>
      <c r="R9" s="341"/>
      <c r="S9" s="341"/>
      <c r="T9" s="341"/>
      <c r="U9" s="341"/>
    </row>
    <row r="10" spans="1:21" s="45" customFormat="1" ht="13.5" customHeight="1">
      <c r="A10" s="717" t="s">
        <v>627</v>
      </c>
      <c r="B10" s="137"/>
      <c r="C10" s="137"/>
      <c r="D10" s="524">
        <v>11</v>
      </c>
      <c r="E10" s="1"/>
      <c r="F10" s="715" t="s">
        <v>635</v>
      </c>
      <c r="G10" s="2"/>
      <c r="H10" s="2"/>
      <c r="I10" s="2"/>
      <c r="J10" s="222">
        <v>1443</v>
      </c>
      <c r="L10" s="534"/>
      <c r="M10" s="534"/>
      <c r="N10" s="534"/>
      <c r="O10" s="534"/>
      <c r="P10" s="534"/>
      <c r="Q10" s="534"/>
      <c r="R10" s="341"/>
      <c r="S10" s="341"/>
      <c r="T10" s="341"/>
      <c r="U10" s="341"/>
    </row>
    <row r="11" spans="1:27" s="45" customFormat="1" ht="36" customHeight="1">
      <c r="A11" s="718" t="s">
        <v>629</v>
      </c>
      <c r="B11" s="115"/>
      <c r="C11" s="115"/>
      <c r="D11" s="117" t="s">
        <v>147</v>
      </c>
      <c r="F11" s="738" t="s">
        <v>607</v>
      </c>
      <c r="G11" s="739"/>
      <c r="H11" s="710" t="s">
        <v>5</v>
      </c>
      <c r="I11" s="117" t="s">
        <v>156</v>
      </c>
      <c r="J11" s="117" t="s">
        <v>157</v>
      </c>
      <c r="L11" s="606"/>
      <c r="M11" s="607"/>
      <c r="N11" s="607"/>
      <c r="O11" s="607"/>
      <c r="P11" s="607"/>
      <c r="Q11" s="607"/>
      <c r="R11" s="342"/>
      <c r="S11" s="342"/>
      <c r="T11" s="342"/>
      <c r="U11" s="342"/>
      <c r="V11" s="218"/>
      <c r="W11" s="218"/>
      <c r="X11" s="218"/>
      <c r="Y11" s="218"/>
      <c r="Z11" s="218"/>
      <c r="AA11" s="218"/>
    </row>
    <row r="12" spans="1:27" s="45" customFormat="1" ht="12.75" customHeight="1">
      <c r="A12" s="45" t="s">
        <v>130</v>
      </c>
      <c r="D12" s="413">
        <v>1</v>
      </c>
      <c r="F12" s="45" t="s">
        <v>608</v>
      </c>
      <c r="H12" s="220">
        <f>SUM(I12:J12)</f>
        <v>56.050000000000004</v>
      </c>
      <c r="I12" s="220">
        <v>54.99</v>
      </c>
      <c r="J12" s="529">
        <v>1.06</v>
      </c>
      <c r="L12" s="534"/>
      <c r="M12" s="534"/>
      <c r="N12" s="534"/>
      <c r="O12" s="534"/>
      <c r="P12" s="534"/>
      <c r="Q12" s="534"/>
      <c r="R12" s="343"/>
      <c r="S12" s="343"/>
      <c r="T12" s="343"/>
      <c r="U12" s="343"/>
      <c r="V12" s="218"/>
      <c r="W12" s="218"/>
      <c r="X12" s="218"/>
      <c r="Y12" s="218"/>
      <c r="Z12" s="218"/>
      <c r="AA12" s="218"/>
    </row>
    <row r="13" spans="1:27" s="45" customFormat="1" ht="12.75" customHeight="1">
      <c r="A13" s="45" t="s">
        <v>131</v>
      </c>
      <c r="D13" s="300">
        <v>8</v>
      </c>
      <c r="F13" s="713" t="s">
        <v>609</v>
      </c>
      <c r="H13" s="220">
        <f aca="true" t="shared" si="0" ref="H13:H19">SUM(I13:J13)</f>
        <v>0</v>
      </c>
      <c r="I13" s="220">
        <v>0</v>
      </c>
      <c r="J13" s="528">
        <v>0</v>
      </c>
      <c r="L13" s="608"/>
      <c r="M13" s="608"/>
      <c r="N13" s="608"/>
      <c r="O13" s="608"/>
      <c r="P13" s="608"/>
      <c r="Q13" s="608"/>
      <c r="R13" s="344"/>
      <c r="S13" s="344"/>
      <c r="T13" s="344"/>
      <c r="U13" s="344"/>
      <c r="V13" s="219"/>
      <c r="W13" s="219"/>
      <c r="X13" s="219"/>
      <c r="Y13" s="219"/>
      <c r="Z13" s="219"/>
      <c r="AA13" s="218"/>
    </row>
    <row r="14" spans="1:27" s="45" customFormat="1" ht="12.75" customHeight="1">
      <c r="A14" s="45" t="s">
        <v>155</v>
      </c>
      <c r="D14" s="300">
        <v>37</v>
      </c>
      <c r="F14" s="712" t="s">
        <v>610</v>
      </c>
      <c r="H14" s="220">
        <f t="shared" si="0"/>
        <v>0.25</v>
      </c>
      <c r="I14" s="220">
        <v>0</v>
      </c>
      <c r="J14" s="528">
        <v>0.25</v>
      </c>
      <c r="L14" s="607"/>
      <c r="M14" s="607"/>
      <c r="N14" s="607"/>
      <c r="O14" s="607"/>
      <c r="P14" s="607"/>
      <c r="Q14" s="607"/>
      <c r="R14" s="342"/>
      <c r="S14" s="342"/>
      <c r="T14" s="342"/>
      <c r="U14" s="342"/>
      <c r="V14" s="217"/>
      <c r="W14" s="217"/>
      <c r="X14" s="217"/>
      <c r="Y14" s="217"/>
      <c r="Z14" s="217"/>
      <c r="AA14" s="218"/>
    </row>
    <row r="15" spans="1:27" s="45" customFormat="1" ht="12.75" customHeight="1">
      <c r="A15" s="2" t="s">
        <v>132</v>
      </c>
      <c r="B15" s="2"/>
      <c r="C15" s="2"/>
      <c r="D15" s="524">
        <v>8</v>
      </c>
      <c r="F15" s="3" t="s">
        <v>611</v>
      </c>
      <c r="G15" s="1"/>
      <c r="H15" s="220">
        <f t="shared" si="0"/>
        <v>0</v>
      </c>
      <c r="I15" s="460">
        <v>0</v>
      </c>
      <c r="J15" s="711">
        <v>0</v>
      </c>
      <c r="L15" s="534"/>
      <c r="M15" s="534"/>
      <c r="N15" s="534"/>
      <c r="O15" s="534"/>
      <c r="P15" s="534"/>
      <c r="Q15" s="534"/>
      <c r="R15" s="343"/>
      <c r="S15" s="343"/>
      <c r="T15" s="343"/>
      <c r="U15" s="343"/>
      <c r="V15" s="218"/>
      <c r="W15" s="218"/>
      <c r="X15" s="218"/>
      <c r="Y15" s="218"/>
      <c r="Z15" s="218"/>
      <c r="AA15" s="218"/>
    </row>
    <row r="16" spans="1:27" s="45" customFormat="1" ht="12.75" customHeight="1">
      <c r="A16" s="1"/>
      <c r="B16" s="1"/>
      <c r="C16" s="1"/>
      <c r="D16" s="26"/>
      <c r="F16" s="3" t="s">
        <v>612</v>
      </c>
      <c r="G16" s="1"/>
      <c r="H16" s="220">
        <f t="shared" si="0"/>
        <v>7.05</v>
      </c>
      <c r="I16" s="460">
        <v>7.05</v>
      </c>
      <c r="J16" s="711">
        <v>0</v>
      </c>
      <c r="L16" s="534"/>
      <c r="M16" s="534"/>
      <c r="N16" s="534"/>
      <c r="O16" s="534"/>
      <c r="P16" s="534"/>
      <c r="Q16" s="534"/>
      <c r="R16" s="343"/>
      <c r="S16" s="343"/>
      <c r="T16" s="343"/>
      <c r="U16" s="343"/>
      <c r="V16" s="218"/>
      <c r="W16" s="218"/>
      <c r="X16" s="218"/>
      <c r="Y16" s="218"/>
      <c r="Z16" s="218"/>
      <c r="AA16" s="218"/>
    </row>
    <row r="17" spans="1:27" s="45" customFormat="1" ht="12.75" customHeight="1">
      <c r="A17" s="115" t="s">
        <v>634</v>
      </c>
      <c r="B17" s="115"/>
      <c r="C17" s="115"/>
      <c r="D17" s="117" t="s">
        <v>147</v>
      </c>
      <c r="F17" s="655" t="s">
        <v>622</v>
      </c>
      <c r="G17" s="1"/>
      <c r="H17" s="220">
        <f t="shared" si="0"/>
        <v>0.35</v>
      </c>
      <c r="I17" s="711">
        <v>0</v>
      </c>
      <c r="J17" s="711">
        <v>0.35</v>
      </c>
      <c r="L17" s="534"/>
      <c r="M17" s="534"/>
      <c r="N17" s="534"/>
      <c r="O17" s="534"/>
      <c r="P17" s="534"/>
      <c r="Q17" s="534"/>
      <c r="R17" s="343"/>
      <c r="S17" s="343"/>
      <c r="T17" s="343"/>
      <c r="U17" s="343"/>
      <c r="V17" s="218"/>
      <c r="W17" s="218"/>
      <c r="X17" s="218"/>
      <c r="Y17" s="218"/>
      <c r="Z17" s="218"/>
      <c r="AA17" s="218"/>
    </row>
    <row r="18" spans="1:27" s="45" customFormat="1" ht="12.75" customHeight="1">
      <c r="A18" s="45" t="s">
        <v>133</v>
      </c>
      <c r="D18" s="413">
        <v>634.629</v>
      </c>
      <c r="F18" s="1" t="s">
        <v>613</v>
      </c>
      <c r="G18" s="1"/>
      <c r="H18" s="220">
        <f t="shared" si="0"/>
        <v>0</v>
      </c>
      <c r="I18" s="460">
        <v>0</v>
      </c>
      <c r="J18" s="711">
        <v>0</v>
      </c>
      <c r="L18" s="534"/>
      <c r="M18" s="534"/>
      <c r="N18" s="534"/>
      <c r="O18" s="534"/>
      <c r="P18" s="534"/>
      <c r="Q18" s="534"/>
      <c r="R18" s="343"/>
      <c r="S18" s="343"/>
      <c r="T18" s="343"/>
      <c r="U18" s="343"/>
      <c r="V18" s="218"/>
      <c r="W18" s="218"/>
      <c r="X18" s="218"/>
      <c r="Y18" s="218"/>
      <c r="Z18" s="218"/>
      <c r="AA18" s="218"/>
    </row>
    <row r="19" spans="1:27" s="45" customFormat="1" ht="12.75" customHeight="1">
      <c r="A19" s="45" t="s">
        <v>134</v>
      </c>
      <c r="D19" s="300">
        <v>300</v>
      </c>
      <c r="F19" s="1" t="s">
        <v>614</v>
      </c>
      <c r="G19" s="1"/>
      <c r="H19" s="220">
        <f t="shared" si="0"/>
        <v>0</v>
      </c>
      <c r="I19" s="460">
        <v>0</v>
      </c>
      <c r="J19" s="711">
        <v>0</v>
      </c>
      <c r="L19" s="534"/>
      <c r="M19" s="534"/>
      <c r="N19" s="534"/>
      <c r="O19" s="534"/>
      <c r="P19" s="534"/>
      <c r="Q19" s="534"/>
      <c r="R19" s="343"/>
      <c r="S19" s="343"/>
      <c r="T19" s="343"/>
      <c r="U19" s="343"/>
      <c r="V19" s="218"/>
      <c r="W19" s="218"/>
      <c r="X19" s="218"/>
      <c r="Y19" s="218"/>
      <c r="Z19" s="218"/>
      <c r="AA19" s="218"/>
    </row>
    <row r="20" spans="1:27" s="45" customFormat="1" ht="12.75" customHeight="1">
      <c r="A20" s="45" t="s">
        <v>135</v>
      </c>
      <c r="D20" s="300">
        <v>1075</v>
      </c>
      <c r="F20" s="45" t="s">
        <v>616</v>
      </c>
      <c r="H20" s="220">
        <f>SUM(I20:J20)</f>
        <v>211.58</v>
      </c>
      <c r="I20" s="220">
        <v>209.78</v>
      </c>
      <c r="J20" s="528">
        <v>1.8</v>
      </c>
      <c r="L20" s="534"/>
      <c r="M20" s="534"/>
      <c r="N20" s="534"/>
      <c r="O20" s="534"/>
      <c r="P20" s="534"/>
      <c r="Q20" s="534"/>
      <c r="R20" s="343"/>
      <c r="S20" s="343"/>
      <c r="T20" s="343"/>
      <c r="U20" s="343"/>
      <c r="V20" s="218"/>
      <c r="W20" s="218"/>
      <c r="X20" s="218"/>
      <c r="Y20" s="218"/>
      <c r="Z20" s="218"/>
      <c r="AA20" s="218"/>
    </row>
    <row r="21" spans="1:27" s="45" customFormat="1" ht="12.75" customHeight="1">
      <c r="A21" s="45" t="s">
        <v>136</v>
      </c>
      <c r="D21" s="300">
        <v>34</v>
      </c>
      <c r="F21" s="1" t="s">
        <v>617</v>
      </c>
      <c r="G21" s="1"/>
      <c r="H21" s="220">
        <f>SUM(I21:J21)</f>
        <v>223.76</v>
      </c>
      <c r="I21" s="460">
        <v>210.5</v>
      </c>
      <c r="J21" s="711">
        <v>13.26</v>
      </c>
      <c r="L21" s="534"/>
      <c r="M21" s="534"/>
      <c r="N21" s="534"/>
      <c r="O21" s="534"/>
      <c r="P21" s="534"/>
      <c r="Q21" s="534"/>
      <c r="R21" s="343"/>
      <c r="S21" s="343"/>
      <c r="T21" s="343"/>
      <c r="U21" s="343"/>
      <c r="V21" s="218"/>
      <c r="W21" s="218"/>
      <c r="X21" s="218"/>
      <c r="Y21" s="218"/>
      <c r="Z21" s="218"/>
      <c r="AA21" s="218"/>
    </row>
    <row r="22" spans="1:21" s="45" customFormat="1" ht="12.75" customHeight="1">
      <c r="A22" s="45" t="s">
        <v>137</v>
      </c>
      <c r="D22" s="300">
        <v>505</v>
      </c>
      <c r="F22" s="1" t="s">
        <v>618</v>
      </c>
      <c r="G22" s="1"/>
      <c r="H22" s="460">
        <f>SUM(I22:J22)</f>
        <v>15.95</v>
      </c>
      <c r="I22" s="460">
        <v>15.95</v>
      </c>
      <c r="J22" s="711">
        <v>0</v>
      </c>
      <c r="L22" s="411"/>
      <c r="M22" s="411"/>
      <c r="N22" s="411"/>
      <c r="O22" s="411"/>
      <c r="P22" s="411"/>
      <c r="Q22" s="411"/>
      <c r="R22" s="333"/>
      <c r="S22" s="333"/>
      <c r="T22" s="333"/>
      <c r="U22" s="333"/>
    </row>
    <row r="23" spans="1:21" s="45" customFormat="1" ht="12.75" customHeight="1">
      <c r="A23" s="45" t="s">
        <v>138</v>
      </c>
      <c r="D23" s="300">
        <v>0</v>
      </c>
      <c r="F23" s="2" t="s">
        <v>615</v>
      </c>
      <c r="G23" s="2"/>
      <c r="H23" s="728">
        <v>9.57</v>
      </c>
      <c r="I23" s="727" t="s">
        <v>641</v>
      </c>
      <c r="J23" s="727" t="s">
        <v>641</v>
      </c>
      <c r="L23" s="411"/>
      <c r="M23" s="411"/>
      <c r="N23" s="411"/>
      <c r="O23" s="411"/>
      <c r="P23" s="411"/>
      <c r="Q23" s="411"/>
      <c r="R23" s="333"/>
      <c r="S23" s="333"/>
      <c r="T23" s="333"/>
      <c r="U23" s="333"/>
    </row>
    <row r="24" spans="1:21" s="45" customFormat="1" ht="12.75" customHeight="1">
      <c r="A24" s="45" t="s">
        <v>642</v>
      </c>
      <c r="D24" s="300">
        <v>34446</v>
      </c>
      <c r="I24" s="528"/>
      <c r="J24" s="528"/>
      <c r="L24" s="411"/>
      <c r="M24" s="411"/>
      <c r="N24" s="411"/>
      <c r="O24" s="411"/>
      <c r="P24" s="411"/>
      <c r="Q24" s="411"/>
      <c r="R24" s="333"/>
      <c r="S24" s="333"/>
      <c r="T24" s="333"/>
      <c r="U24" s="333"/>
    </row>
    <row r="25" spans="1:22" s="45" customFormat="1" ht="12.75" customHeight="1">
      <c r="A25" s="655" t="s">
        <v>643</v>
      </c>
      <c r="B25" s="1"/>
      <c r="C25" s="1"/>
      <c r="D25" s="30">
        <v>1250</v>
      </c>
      <c r="F25" s="655"/>
      <c r="G25" s="1"/>
      <c r="H25" s="1"/>
      <c r="I25" s="1"/>
      <c r="J25" s="1"/>
      <c r="L25" s="534"/>
      <c r="M25" s="534"/>
      <c r="N25" s="534"/>
      <c r="O25" s="534"/>
      <c r="P25" s="534"/>
      <c r="Q25" s="534"/>
      <c r="R25" s="341"/>
      <c r="S25" s="341"/>
      <c r="T25" s="341"/>
      <c r="U25" s="341"/>
      <c r="V25" s="206"/>
    </row>
    <row r="26" spans="1:22" s="45" customFormat="1" ht="12.75" customHeight="1">
      <c r="A26" s="2" t="s">
        <v>621</v>
      </c>
      <c r="B26" s="2"/>
      <c r="C26" s="2"/>
      <c r="D26" s="222">
        <v>96</v>
      </c>
      <c r="L26" s="534"/>
      <c r="M26" s="534"/>
      <c r="N26" s="534"/>
      <c r="O26" s="534"/>
      <c r="P26" s="534"/>
      <c r="Q26" s="534"/>
      <c r="R26" s="341"/>
      <c r="S26" s="341"/>
      <c r="T26" s="341"/>
      <c r="U26" s="341"/>
      <c r="V26" s="206"/>
    </row>
    <row r="27" spans="12:22" s="45" customFormat="1" ht="12.75" customHeight="1">
      <c r="L27" s="534"/>
      <c r="M27" s="534"/>
      <c r="N27" s="534"/>
      <c r="O27" s="534"/>
      <c r="P27" s="534"/>
      <c r="Q27" s="534"/>
      <c r="R27" s="341"/>
      <c r="S27" s="341"/>
      <c r="T27" s="341"/>
      <c r="U27" s="341"/>
      <c r="V27" s="206"/>
    </row>
    <row r="28" spans="1:22" s="45" customFormat="1" ht="12.75" customHeight="1">
      <c r="A28" s="115" t="s">
        <v>623</v>
      </c>
      <c r="B28" s="115"/>
      <c r="C28" s="115"/>
      <c r="D28" s="115"/>
      <c r="F28" s="115" t="s">
        <v>139</v>
      </c>
      <c r="G28" s="115"/>
      <c r="H28" s="115"/>
      <c r="I28" s="115"/>
      <c r="J28" s="117" t="s">
        <v>644</v>
      </c>
      <c r="L28" s="534"/>
      <c r="M28" s="534"/>
      <c r="N28" s="534"/>
      <c r="O28" s="534"/>
      <c r="P28" s="534"/>
      <c r="Q28" s="534"/>
      <c r="R28" s="341"/>
      <c r="S28" s="341"/>
      <c r="T28" s="341"/>
      <c r="U28" s="341"/>
      <c r="V28" s="206"/>
    </row>
    <row r="29" spans="1:22" s="45" customFormat="1" ht="18" customHeight="1">
      <c r="A29" s="713" t="s">
        <v>488</v>
      </c>
      <c r="C29" s="719"/>
      <c r="F29" s="713" t="s">
        <v>632</v>
      </c>
      <c r="J29" s="413">
        <f>SUM(J30:J31)</f>
        <v>56.812000000000005</v>
      </c>
      <c r="L29" s="534"/>
      <c r="M29" s="534"/>
      <c r="N29" s="534"/>
      <c r="O29" s="534"/>
      <c r="P29" s="534"/>
      <c r="Q29" s="534"/>
      <c r="R29" s="341"/>
      <c r="S29" s="341"/>
      <c r="T29" s="341"/>
      <c r="U29" s="341"/>
      <c r="V29" s="206"/>
    </row>
    <row r="30" spans="1:22" s="45" customFormat="1" ht="12.75" customHeight="1">
      <c r="A30" s="1"/>
      <c r="B30" s="655" t="s">
        <v>129</v>
      </c>
      <c r="C30" s="1"/>
      <c r="D30" s="35">
        <v>3</v>
      </c>
      <c r="F30" s="45" t="s">
        <v>485</v>
      </c>
      <c r="J30" s="300">
        <v>3.676</v>
      </c>
      <c r="L30" s="534"/>
      <c r="M30" s="534"/>
      <c r="N30" s="534"/>
      <c r="O30" s="534"/>
      <c r="P30" s="534"/>
      <c r="Q30" s="534"/>
      <c r="R30" s="341"/>
      <c r="S30" s="341"/>
      <c r="T30" s="341"/>
      <c r="U30" s="341"/>
      <c r="V30" s="206"/>
    </row>
    <row r="31" spans="1:22" s="45" customFormat="1" ht="12.75" customHeight="1">
      <c r="A31" s="115"/>
      <c r="B31" s="718" t="s">
        <v>633</v>
      </c>
      <c r="C31" s="720"/>
      <c r="D31" s="737">
        <v>70.88</v>
      </c>
      <c r="F31" s="2" t="s">
        <v>140</v>
      </c>
      <c r="G31" s="2"/>
      <c r="H31" s="2"/>
      <c r="I31" s="2"/>
      <c r="J31" s="524">
        <v>53.136</v>
      </c>
      <c r="L31" s="534"/>
      <c r="M31" s="534"/>
      <c r="N31" s="534"/>
      <c r="O31" s="534"/>
      <c r="P31" s="534"/>
      <c r="Q31" s="534"/>
      <c r="R31" s="341"/>
      <c r="S31" s="341"/>
      <c r="T31" s="341"/>
      <c r="U31" s="341"/>
      <c r="V31" s="206"/>
    </row>
    <row r="32" spans="1:22" s="45" customFormat="1" ht="12.75" customHeight="1">
      <c r="A32" s="655" t="s">
        <v>624</v>
      </c>
      <c r="B32" s="1"/>
      <c r="C32" s="1"/>
      <c r="D32" s="1"/>
      <c r="L32" s="534"/>
      <c r="M32" s="534"/>
      <c r="N32" s="534"/>
      <c r="O32" s="534"/>
      <c r="P32" s="534"/>
      <c r="Q32" s="534"/>
      <c r="R32" s="341"/>
      <c r="S32" s="341"/>
      <c r="T32" s="341"/>
      <c r="U32" s="341"/>
      <c r="V32" s="206"/>
    </row>
    <row r="33" spans="1:22" s="45" customFormat="1" ht="12.75" customHeight="1">
      <c r="A33" s="2"/>
      <c r="B33" s="715" t="s">
        <v>129</v>
      </c>
      <c r="C33" s="2"/>
      <c r="D33" s="222">
        <v>0</v>
      </c>
      <c r="J33" s="716" t="s">
        <v>620</v>
      </c>
      <c r="L33" s="534"/>
      <c r="M33" s="534"/>
      <c r="N33" s="534"/>
      <c r="O33" s="534"/>
      <c r="P33" s="534"/>
      <c r="Q33" s="534"/>
      <c r="R33" s="341"/>
      <c r="S33" s="341"/>
      <c r="T33" s="341"/>
      <c r="U33" s="341"/>
      <c r="V33" s="206"/>
    </row>
    <row r="34" spans="1:22" s="45" customFormat="1" ht="12.75" customHeight="1">
      <c r="A34" s="1"/>
      <c r="B34" s="655"/>
      <c r="C34" s="1"/>
      <c r="D34" s="1"/>
      <c r="L34" s="534"/>
      <c r="M34" s="534"/>
      <c r="N34" s="534"/>
      <c r="O34" s="534"/>
      <c r="P34" s="534"/>
      <c r="Q34" s="534"/>
      <c r="R34" s="341"/>
      <c r="S34" s="341"/>
      <c r="T34" s="341"/>
      <c r="U34" s="341"/>
      <c r="V34" s="206"/>
    </row>
    <row r="35" spans="1:22" s="45" customFormat="1" ht="34.5" customHeight="1">
      <c r="A35" s="53" t="s">
        <v>141</v>
      </c>
      <c r="B35" s="2"/>
      <c r="C35" s="2"/>
      <c r="D35" s="2"/>
      <c r="F35" s="53" t="s">
        <v>583</v>
      </c>
      <c r="G35" s="2"/>
      <c r="H35" s="2"/>
      <c r="I35" s="2"/>
      <c r="J35" s="2"/>
      <c r="L35" s="534"/>
      <c r="M35" s="534"/>
      <c r="N35" s="534"/>
      <c r="O35" s="534"/>
      <c r="P35" s="534"/>
      <c r="Q35" s="534"/>
      <c r="R35" s="341"/>
      <c r="S35" s="341"/>
      <c r="T35" s="341"/>
      <c r="U35" s="341"/>
      <c r="V35" s="206"/>
    </row>
    <row r="36" spans="1:22" s="45" customFormat="1" ht="24" customHeight="1">
      <c r="A36" s="43"/>
      <c r="B36" s="43"/>
      <c r="C36" s="714" t="s">
        <v>619</v>
      </c>
      <c r="D36" s="117" t="s">
        <v>144</v>
      </c>
      <c r="F36" s="115" t="s">
        <v>142</v>
      </c>
      <c r="G36" s="115"/>
      <c r="H36" s="115"/>
      <c r="I36" s="115"/>
      <c r="J36" s="117" t="s">
        <v>147</v>
      </c>
      <c r="L36" s="534"/>
      <c r="M36" s="534"/>
      <c r="N36" s="534"/>
      <c r="O36" s="534"/>
      <c r="P36" s="534"/>
      <c r="Q36" s="534"/>
      <c r="R36" s="341"/>
      <c r="S36" s="341"/>
      <c r="T36" s="341"/>
      <c r="U36" s="341"/>
      <c r="V36" s="206"/>
    </row>
    <row r="37" spans="1:22" ht="12" customHeight="1">
      <c r="A37" s="116" t="s">
        <v>143</v>
      </c>
      <c r="B37" s="358"/>
      <c r="C37" s="221">
        <v>2</v>
      </c>
      <c r="D37" s="211">
        <v>40</v>
      </c>
      <c r="F37" s="45" t="s">
        <v>148</v>
      </c>
      <c r="G37" s="45"/>
      <c r="H37" s="45"/>
      <c r="I37" s="45"/>
      <c r="J37" s="413">
        <v>1</v>
      </c>
      <c r="L37" s="609"/>
      <c r="M37" s="609"/>
      <c r="N37" s="609"/>
      <c r="O37" s="609"/>
      <c r="P37" s="609"/>
      <c r="Q37" s="609"/>
      <c r="R37" s="345"/>
      <c r="S37" s="345"/>
      <c r="T37" s="345"/>
      <c r="U37" s="345"/>
      <c r="V37" s="18"/>
    </row>
    <row r="38" spans="1:22" ht="12" customHeight="1">
      <c r="A38" s="1" t="s">
        <v>145</v>
      </c>
      <c r="B38" s="4"/>
      <c r="C38" s="274">
        <v>2</v>
      </c>
      <c r="D38" s="274">
        <v>12</v>
      </c>
      <c r="E38" s="1"/>
      <c r="F38" s="45" t="s">
        <v>149</v>
      </c>
      <c r="J38" s="300">
        <v>0</v>
      </c>
      <c r="L38" s="608"/>
      <c r="M38" s="608"/>
      <c r="N38" s="608"/>
      <c r="O38" s="608"/>
      <c r="P38" s="608"/>
      <c r="Q38" s="608"/>
      <c r="R38" s="345"/>
      <c r="S38" s="345"/>
      <c r="T38" s="345"/>
      <c r="U38" s="345"/>
      <c r="V38" s="18"/>
    </row>
    <row r="39" spans="1:22" ht="12" customHeight="1">
      <c r="A39" s="45" t="s">
        <v>504</v>
      </c>
      <c r="C39" s="210">
        <v>0</v>
      </c>
      <c r="D39" s="210">
        <v>0</v>
      </c>
      <c r="F39" s="45" t="s">
        <v>150</v>
      </c>
      <c r="J39" s="300">
        <v>0</v>
      </c>
      <c r="L39" s="607"/>
      <c r="M39" s="607"/>
      <c r="N39" s="607"/>
      <c r="O39" s="607"/>
      <c r="P39" s="607"/>
      <c r="Q39" s="607"/>
      <c r="R39" s="345"/>
      <c r="S39" s="345"/>
      <c r="T39" s="345"/>
      <c r="U39" s="345"/>
      <c r="V39" s="18"/>
    </row>
    <row r="40" spans="1:22" ht="12" customHeight="1">
      <c r="A40" s="2" t="s">
        <v>146</v>
      </c>
      <c r="B40" s="11"/>
      <c r="C40" s="212">
        <v>0</v>
      </c>
      <c r="D40" s="212">
        <v>0</v>
      </c>
      <c r="F40" s="115" t="s">
        <v>151</v>
      </c>
      <c r="G40" s="115"/>
      <c r="H40" s="115"/>
      <c r="I40" s="115"/>
      <c r="J40" s="224">
        <v>1</v>
      </c>
      <c r="L40" s="609"/>
      <c r="M40" s="609"/>
      <c r="N40" s="609"/>
      <c r="O40" s="609"/>
      <c r="P40" s="609"/>
      <c r="Q40" s="609"/>
      <c r="R40" s="345"/>
      <c r="S40" s="345"/>
      <c r="T40" s="345"/>
      <c r="U40" s="345"/>
      <c r="V40" s="18"/>
    </row>
    <row r="41" spans="1:22" ht="15.75" customHeight="1">
      <c r="A41" s="682" t="s">
        <v>573</v>
      </c>
      <c r="B41" s="59"/>
      <c r="C41" s="59"/>
      <c r="D41" s="59"/>
      <c r="F41" s="1"/>
      <c r="G41" s="1"/>
      <c r="H41" s="1"/>
      <c r="I41" s="1"/>
      <c r="J41" s="30"/>
      <c r="L41" s="609"/>
      <c r="M41" s="609"/>
      <c r="N41" s="609"/>
      <c r="O41" s="609"/>
      <c r="P41" s="609"/>
      <c r="Q41" s="609"/>
      <c r="R41" s="345"/>
      <c r="S41" s="345"/>
      <c r="T41" s="345"/>
      <c r="U41" s="345"/>
      <c r="V41" s="18"/>
    </row>
    <row r="42" spans="1:22" ht="12" customHeight="1">
      <c r="A42" s="160"/>
      <c r="B42" s="160"/>
      <c r="C42" s="160"/>
      <c r="D42" s="160"/>
      <c r="F42" s="115" t="s">
        <v>152</v>
      </c>
      <c r="G42" s="115"/>
      <c r="H42" s="115"/>
      <c r="I42" s="115"/>
      <c r="J42" s="224"/>
      <c r="L42" s="609"/>
      <c r="M42" s="609"/>
      <c r="N42" s="609"/>
      <c r="O42" s="609"/>
      <c r="P42" s="609"/>
      <c r="Q42" s="609"/>
      <c r="R42" s="345"/>
      <c r="S42" s="345"/>
      <c r="T42" s="345"/>
      <c r="U42" s="345"/>
      <c r="V42" s="18"/>
    </row>
    <row r="43" spans="1:10" ht="12" customHeight="1">
      <c r="A43" s="302"/>
      <c r="F43" s="116" t="s">
        <v>153</v>
      </c>
      <c r="G43" s="116"/>
      <c r="H43" s="116"/>
      <c r="I43" s="116"/>
      <c r="J43" s="413">
        <v>170</v>
      </c>
    </row>
    <row r="44" spans="6:10" ht="12.75" customHeight="1">
      <c r="F44" s="2" t="s">
        <v>154</v>
      </c>
      <c r="G44" s="11"/>
      <c r="H44" s="11"/>
      <c r="I44" s="11"/>
      <c r="J44" s="506">
        <v>0.028089887640449437</v>
      </c>
    </row>
    <row r="45" spans="6:10" ht="12.75" customHeight="1">
      <c r="F45" s="753" t="s">
        <v>571</v>
      </c>
      <c r="G45" s="753"/>
      <c r="H45" s="753"/>
      <c r="I45" s="753"/>
      <c r="J45" s="753"/>
    </row>
    <row r="46" spans="6:10" ht="12.75" customHeight="1">
      <c r="F46" s="754"/>
      <c r="G46" s="754"/>
      <c r="H46" s="754"/>
      <c r="I46" s="754"/>
      <c r="J46" s="754"/>
    </row>
  </sheetData>
  <mergeCells count="2">
    <mergeCell ref="F45:J46"/>
    <mergeCell ref="F11:G11"/>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12.xml><?xml version="1.0" encoding="utf-8"?>
<worksheet xmlns="http://schemas.openxmlformats.org/spreadsheetml/2006/main" xmlns:r="http://schemas.openxmlformats.org/officeDocument/2006/relationships">
  <sheetPr codeName="Hoja6"/>
  <dimension ref="A1:AC54"/>
  <sheetViews>
    <sheetView zoomScaleSheetLayoutView="100" workbookViewId="0" topLeftCell="A1">
      <selection activeCell="A3" sqref="A3"/>
    </sheetView>
  </sheetViews>
  <sheetFormatPr defaultColWidth="11.421875" defaultRowHeight="12.75"/>
  <cols>
    <col min="1" max="1" width="18.421875" style="0" customWidth="1"/>
    <col min="2" max="3" width="13.140625" style="0" customWidth="1"/>
    <col min="4" max="4" width="12.7109375" style="0" customWidth="1"/>
    <col min="5" max="5" width="9.00390625" style="0" customWidth="1"/>
    <col min="6" max="6" width="11.140625" style="0" customWidth="1"/>
    <col min="7" max="7" width="13.57421875" style="0" customWidth="1"/>
    <col min="8" max="8" width="12.8515625" style="0" customWidth="1"/>
    <col min="9" max="9" width="6.140625" style="0" customWidth="1"/>
    <col min="10" max="10" width="7.57421875" style="0" customWidth="1"/>
    <col min="11" max="11" width="11.421875" style="339" customWidth="1"/>
    <col min="12" max="16" width="11.421875" style="238" customWidth="1"/>
    <col min="17" max="18" width="11.421875" style="339" customWidth="1"/>
  </cols>
  <sheetData>
    <row r="1" spans="2:18" s="1" customFormat="1" ht="13.5" customHeight="1">
      <c r="B1" s="3"/>
      <c r="C1" s="3"/>
      <c r="D1" s="3"/>
      <c r="H1" s="636"/>
      <c r="I1" s="636"/>
      <c r="J1" s="637" t="s">
        <v>111</v>
      </c>
      <c r="K1" s="637" t="s">
        <v>216</v>
      </c>
      <c r="L1" s="392"/>
      <c r="M1" s="47"/>
      <c r="N1" s="47"/>
      <c r="O1" s="47"/>
      <c r="P1" s="47"/>
      <c r="Q1" s="328"/>
      <c r="R1" s="328"/>
    </row>
    <row r="2" spans="1:18" s="1" customFormat="1" ht="21" customHeight="1">
      <c r="A2" s="264" t="s">
        <v>645</v>
      </c>
      <c r="B2" s="386"/>
      <c r="C2" s="386"/>
      <c r="D2" s="386"/>
      <c r="E2" s="386"/>
      <c r="F2" s="386"/>
      <c r="G2" s="386"/>
      <c r="H2" s="638"/>
      <c r="I2" s="638"/>
      <c r="J2" s="637">
        <v>1996</v>
      </c>
      <c r="K2" s="637">
        <v>45</v>
      </c>
      <c r="L2" s="392"/>
      <c r="N2" s="47"/>
      <c r="O2" s="47"/>
      <c r="P2" s="47"/>
      <c r="Q2" s="328"/>
      <c r="R2" s="328"/>
    </row>
    <row r="3" spans="8:18" s="124" customFormat="1" ht="22.5" customHeight="1">
      <c r="H3" s="637"/>
      <c r="I3" s="683"/>
      <c r="J3" s="637">
        <v>1997</v>
      </c>
      <c r="K3" s="637">
        <v>42</v>
      </c>
      <c r="L3" s="411"/>
      <c r="N3" s="46"/>
      <c r="O3" s="46"/>
      <c r="P3" s="46"/>
      <c r="Q3" s="335"/>
      <c r="R3" s="335"/>
    </row>
    <row r="4" spans="1:18" s="124" customFormat="1" ht="33" customHeight="1">
      <c r="A4" s="602" t="s">
        <v>639</v>
      </c>
      <c r="B4" s="10"/>
      <c r="C4" s="10"/>
      <c r="D4" s="10"/>
      <c r="E4" s="75"/>
      <c r="F4" s="75"/>
      <c r="G4" s="75"/>
      <c r="H4" s="638"/>
      <c r="I4" s="684"/>
      <c r="J4" s="46">
        <v>1998</v>
      </c>
      <c r="K4" s="46">
        <v>45</v>
      </c>
      <c r="L4" s="411"/>
      <c r="N4" s="585"/>
      <c r="O4" s="585"/>
      <c r="P4" s="585"/>
      <c r="Q4" s="335"/>
      <c r="R4" s="335"/>
    </row>
    <row r="5" spans="1:18" s="124" customFormat="1" ht="31.5" customHeight="1">
      <c r="A5" s="7"/>
      <c r="B5" s="8" t="s">
        <v>215</v>
      </c>
      <c r="E5" s="146"/>
      <c r="F5" s="146"/>
      <c r="G5" s="129"/>
      <c r="H5" s="371"/>
      <c r="I5" s="536"/>
      <c r="J5" s="46">
        <v>1999</v>
      </c>
      <c r="K5" s="46">
        <v>51</v>
      </c>
      <c r="L5" s="411"/>
      <c r="N5" s="585"/>
      <c r="P5" s="622"/>
      <c r="Q5" s="335"/>
      <c r="R5" s="335"/>
    </row>
    <row r="6" spans="1:18" s="124" customFormat="1" ht="12" customHeight="1">
      <c r="A6" s="158" t="s">
        <v>5</v>
      </c>
      <c r="B6" s="412">
        <f>SUM(B7:B13)</f>
        <v>129</v>
      </c>
      <c r="E6" s="9"/>
      <c r="F6" s="9"/>
      <c r="G6" s="274"/>
      <c r="H6" s="639"/>
      <c r="I6" s="685"/>
      <c r="J6" s="46">
        <v>2000</v>
      </c>
      <c r="K6" s="46">
        <v>52</v>
      </c>
      <c r="L6" s="411"/>
      <c r="N6" s="585"/>
      <c r="P6" s="622"/>
      <c r="Q6" s="335"/>
      <c r="R6" s="335"/>
    </row>
    <row r="7" spans="1:29" s="124" customFormat="1" ht="12" customHeight="1">
      <c r="A7" s="124" t="s">
        <v>216</v>
      </c>
      <c r="B7" s="210">
        <v>69</v>
      </c>
      <c r="E7" s="9"/>
      <c r="F7" s="9"/>
      <c r="G7" s="274"/>
      <c r="H7" s="639"/>
      <c r="I7" s="685"/>
      <c r="J7" s="46">
        <v>2001</v>
      </c>
      <c r="K7" s="46">
        <v>56</v>
      </c>
      <c r="L7" s="411"/>
      <c r="N7" s="623"/>
      <c r="P7" s="624"/>
      <c r="Q7" s="336"/>
      <c r="R7" s="336"/>
      <c r="S7" s="213"/>
      <c r="T7" s="213"/>
      <c r="U7" s="22"/>
      <c r="V7" s="22"/>
      <c r="W7" s="22"/>
      <c r="X7" s="22"/>
      <c r="Y7" s="22"/>
      <c r="Z7" s="22"/>
      <c r="AA7" s="22"/>
      <c r="AB7" s="22"/>
      <c r="AC7" s="22"/>
    </row>
    <row r="8" spans="1:29" s="124" customFormat="1" ht="12" customHeight="1">
      <c r="A8" s="124" t="s">
        <v>383</v>
      </c>
      <c r="B8" s="210">
        <v>2</v>
      </c>
      <c r="E8" s="9"/>
      <c r="F8" s="9"/>
      <c r="G8" s="274"/>
      <c r="H8" s="639"/>
      <c r="I8" s="685"/>
      <c r="J8" s="46">
        <v>2002</v>
      </c>
      <c r="K8" s="46">
        <v>58</v>
      </c>
      <c r="L8" s="411"/>
      <c r="N8" s="625"/>
      <c r="P8" s="626"/>
      <c r="Q8" s="337"/>
      <c r="R8" s="337"/>
      <c r="S8" s="214"/>
      <c r="T8" s="214"/>
      <c r="U8" s="22"/>
      <c r="V8" s="22"/>
      <c r="W8" s="22"/>
      <c r="X8" s="22"/>
      <c r="Y8" s="22"/>
      <c r="Z8" s="22"/>
      <c r="AA8" s="22"/>
      <c r="AB8" s="22"/>
      <c r="AC8" s="22"/>
    </row>
    <row r="9" spans="1:18" s="124" customFormat="1" ht="12" customHeight="1">
      <c r="A9" s="124" t="s">
        <v>385</v>
      </c>
      <c r="B9" s="210">
        <v>41</v>
      </c>
      <c r="E9" s="9"/>
      <c r="F9" s="9"/>
      <c r="G9" s="274"/>
      <c r="H9" s="639"/>
      <c r="I9" s="685"/>
      <c r="J9" s="46">
        <v>2003</v>
      </c>
      <c r="K9" s="46">
        <v>57</v>
      </c>
      <c r="L9" s="411"/>
      <c r="N9" s="585"/>
      <c r="P9" s="622"/>
      <c r="Q9" s="335"/>
      <c r="R9" s="335"/>
    </row>
    <row r="10" spans="1:18" s="124" customFormat="1" ht="12" customHeight="1">
      <c r="A10" s="124" t="s">
        <v>384</v>
      </c>
      <c r="B10" s="210">
        <v>0</v>
      </c>
      <c r="E10" s="9"/>
      <c r="F10" s="9"/>
      <c r="G10" s="274"/>
      <c r="H10" s="639"/>
      <c r="I10" s="685"/>
      <c r="J10" s="46">
        <v>2004</v>
      </c>
      <c r="K10" s="46">
        <v>56</v>
      </c>
      <c r="L10" s="411"/>
      <c r="N10" s="585"/>
      <c r="P10" s="622"/>
      <c r="Q10" s="335"/>
      <c r="R10" s="335"/>
    </row>
    <row r="11" spans="1:18" s="124" customFormat="1" ht="12" customHeight="1">
      <c r="A11" s="124" t="s">
        <v>217</v>
      </c>
      <c r="B11" s="210">
        <v>0</v>
      </c>
      <c r="E11" s="9"/>
      <c r="F11" s="9"/>
      <c r="G11" s="274"/>
      <c r="H11" s="639"/>
      <c r="I11" s="685"/>
      <c r="J11" s="46">
        <v>2005</v>
      </c>
      <c r="K11" s="46">
        <v>52</v>
      </c>
      <c r="L11" s="411"/>
      <c r="N11" s="585"/>
      <c r="P11" s="622"/>
      <c r="Q11" s="335"/>
      <c r="R11" s="335"/>
    </row>
    <row r="12" spans="1:18" s="124" customFormat="1" ht="12" customHeight="1">
      <c r="A12" s="124" t="s">
        <v>219</v>
      </c>
      <c r="B12" s="210">
        <v>3</v>
      </c>
      <c r="E12" s="9"/>
      <c r="F12" s="9"/>
      <c r="G12" s="274"/>
      <c r="H12" s="640"/>
      <c r="I12" s="686"/>
      <c r="J12" s="46">
        <v>2006</v>
      </c>
      <c r="K12" s="46">
        <v>57</v>
      </c>
      <c r="L12" s="411"/>
      <c r="N12" s="585"/>
      <c r="P12" s="622"/>
      <c r="Q12" s="335"/>
      <c r="R12" s="335"/>
    </row>
    <row r="13" spans="1:18" s="124" customFormat="1" ht="12" customHeight="1">
      <c r="A13" s="10" t="s">
        <v>229</v>
      </c>
      <c r="B13" s="212">
        <v>14</v>
      </c>
      <c r="E13" s="9"/>
      <c r="F13" s="9"/>
      <c r="G13" s="274"/>
      <c r="H13" s="640"/>
      <c r="I13" s="686"/>
      <c r="J13" s="46">
        <v>2007</v>
      </c>
      <c r="K13" s="46">
        <v>56</v>
      </c>
      <c r="L13" s="411"/>
      <c r="N13" s="585"/>
      <c r="P13" s="622"/>
      <c r="Q13" s="335"/>
      <c r="R13" s="335"/>
    </row>
    <row r="14" spans="8:18" s="124" customFormat="1" ht="12" customHeight="1">
      <c r="H14" s="639"/>
      <c r="I14" s="685"/>
      <c r="J14" s="47">
        <v>2008</v>
      </c>
      <c r="K14" s="46">
        <v>60</v>
      </c>
      <c r="L14" s="411"/>
      <c r="N14" s="585"/>
      <c r="O14" s="622"/>
      <c r="P14" s="622"/>
      <c r="Q14" s="335"/>
      <c r="R14" s="335"/>
    </row>
    <row r="15" spans="1:18" s="124" customFormat="1" ht="12" customHeight="1">
      <c r="A15" s="628" t="s">
        <v>230</v>
      </c>
      <c r="E15" s="59"/>
      <c r="F15" s="59"/>
      <c r="H15" s="639"/>
      <c r="I15" s="685"/>
      <c r="J15" s="47">
        <v>2009</v>
      </c>
      <c r="K15" s="46">
        <v>62</v>
      </c>
      <c r="L15" s="411"/>
      <c r="N15" s="585"/>
      <c r="O15" s="585"/>
      <c r="P15" s="585"/>
      <c r="Q15" s="335"/>
      <c r="R15" s="335"/>
    </row>
    <row r="16" spans="5:18" s="124" customFormat="1" ht="12" customHeight="1">
      <c r="E16" s="9"/>
      <c r="F16" s="9"/>
      <c r="G16" s="457"/>
      <c r="H16" s="639"/>
      <c r="I16" s="685"/>
      <c r="J16" s="47">
        <v>2010</v>
      </c>
      <c r="K16" s="46">
        <v>68</v>
      </c>
      <c r="L16" s="411"/>
      <c r="N16" s="585"/>
      <c r="O16" s="585"/>
      <c r="P16" s="585"/>
      <c r="Q16" s="335"/>
      <c r="R16" s="335"/>
    </row>
    <row r="17" spans="1:18" s="124" customFormat="1" ht="16.5" customHeight="1">
      <c r="A17" s="601" t="s">
        <v>559</v>
      </c>
      <c r="B17" s="668"/>
      <c r="C17" s="668"/>
      <c r="D17" s="668"/>
      <c r="E17" s="668"/>
      <c r="F17" s="668"/>
      <c r="G17" s="632"/>
      <c r="H17" s="639"/>
      <c r="I17" s="685"/>
      <c r="J17" s="47">
        <v>2011</v>
      </c>
      <c r="K17" s="46">
        <v>69</v>
      </c>
      <c r="L17" s="411"/>
      <c r="N17" s="585"/>
      <c r="O17" s="585"/>
      <c r="P17" s="585"/>
      <c r="Q17" s="335"/>
      <c r="R17" s="335"/>
    </row>
    <row r="18" spans="1:18" s="124" customFormat="1" ht="30.75" customHeight="1">
      <c r="A18" s="652" t="s">
        <v>186</v>
      </c>
      <c r="B18" s="8"/>
      <c r="C18" s="7"/>
      <c r="D18" s="7"/>
      <c r="E18" s="670" t="s">
        <v>557</v>
      </c>
      <c r="F18" s="22"/>
      <c r="G18" s="457"/>
      <c r="H18" s="639"/>
      <c r="I18" s="639"/>
      <c r="J18" s="47"/>
      <c r="K18" s="46"/>
      <c r="L18" s="411"/>
      <c r="N18" s="585"/>
      <c r="O18" s="585"/>
      <c r="P18" s="585"/>
      <c r="Q18" s="335"/>
      <c r="R18" s="335"/>
    </row>
    <row r="19" spans="1:18" s="124" customFormat="1" ht="12" customHeight="1">
      <c r="A19" s="124" t="s">
        <v>544</v>
      </c>
      <c r="E19" s="295">
        <v>0</v>
      </c>
      <c r="F19" s="9"/>
      <c r="G19" s="457"/>
      <c r="H19" s="639"/>
      <c r="I19" s="639"/>
      <c r="J19" s="47"/>
      <c r="K19" s="46"/>
      <c r="L19" s="411"/>
      <c r="N19" s="585"/>
      <c r="O19" s="585"/>
      <c r="P19" s="585"/>
      <c r="Q19" s="335"/>
      <c r="R19" s="335"/>
    </row>
    <row r="20" spans="1:18" s="124" customFormat="1" ht="12" customHeight="1">
      <c r="A20" s="124" t="s">
        <v>545</v>
      </c>
      <c r="E20" s="274">
        <v>0</v>
      </c>
      <c r="F20" s="9"/>
      <c r="G20" s="457"/>
      <c r="H20" s="639"/>
      <c r="I20" s="639"/>
      <c r="J20" s="47"/>
      <c r="K20" s="46"/>
      <c r="L20" s="411"/>
      <c r="N20" s="585"/>
      <c r="O20" s="585"/>
      <c r="P20" s="585"/>
      <c r="Q20" s="335"/>
      <c r="R20" s="335"/>
    </row>
    <row r="21" spans="1:18" s="124" customFormat="1" ht="12" customHeight="1">
      <c r="A21" s="124" t="s">
        <v>546</v>
      </c>
      <c r="E21" s="274">
        <v>0</v>
      </c>
      <c r="F21" s="9"/>
      <c r="G21" s="457"/>
      <c r="H21" s="639"/>
      <c r="I21" s="639"/>
      <c r="J21" s="47"/>
      <c r="K21" s="46"/>
      <c r="L21" s="411"/>
      <c r="N21" s="585"/>
      <c r="O21" s="585"/>
      <c r="P21" s="585"/>
      <c r="Q21" s="335"/>
      <c r="R21" s="335"/>
    </row>
    <row r="22" spans="1:18" s="124" customFormat="1" ht="12" customHeight="1">
      <c r="A22" s="124" t="s">
        <v>547</v>
      </c>
      <c r="E22" s="274">
        <v>0</v>
      </c>
      <c r="F22" s="9"/>
      <c r="G22" s="457"/>
      <c r="H22" s="639"/>
      <c r="I22" s="639"/>
      <c r="J22" s="47"/>
      <c r="K22" s="46"/>
      <c r="L22" s="411"/>
      <c r="N22" s="585"/>
      <c r="O22" s="585"/>
      <c r="P22" s="585"/>
      <c r="Q22" s="335"/>
      <c r="R22" s="335"/>
    </row>
    <row r="23" spans="1:18" s="124" customFormat="1" ht="12" customHeight="1">
      <c r="A23" s="667" t="s">
        <v>553</v>
      </c>
      <c r="E23" s="274">
        <v>0</v>
      </c>
      <c r="F23" s="9"/>
      <c r="G23" s="457"/>
      <c r="H23" s="639"/>
      <c r="I23" s="639"/>
      <c r="J23" s="47"/>
      <c r="K23" s="46"/>
      <c r="L23" s="411"/>
      <c r="N23" s="585"/>
      <c r="O23" s="585"/>
      <c r="P23" s="585"/>
      <c r="Q23" s="335"/>
      <c r="R23" s="335"/>
    </row>
    <row r="24" spans="1:18" s="124" customFormat="1" ht="12" customHeight="1">
      <c r="A24" s="667" t="s">
        <v>552</v>
      </c>
      <c r="E24" s="274">
        <v>0</v>
      </c>
      <c r="F24" s="9"/>
      <c r="G24" s="457"/>
      <c r="H24" s="639"/>
      <c r="I24" s="639"/>
      <c r="J24" s="47"/>
      <c r="K24" s="46"/>
      <c r="L24" s="411"/>
      <c r="N24" s="585"/>
      <c r="O24" s="585"/>
      <c r="P24" s="585"/>
      <c r="Q24" s="335"/>
      <c r="R24" s="335"/>
    </row>
    <row r="25" spans="1:18" s="124" customFormat="1" ht="12" customHeight="1">
      <c r="A25" s="667" t="s">
        <v>551</v>
      </c>
      <c r="E25" s="274">
        <v>0</v>
      </c>
      <c r="F25" s="9"/>
      <c r="G25" s="457"/>
      <c r="H25" s="639"/>
      <c r="I25" s="639"/>
      <c r="J25" s="47"/>
      <c r="K25" s="46"/>
      <c r="L25" s="411"/>
      <c r="N25" s="585"/>
      <c r="O25" s="585"/>
      <c r="P25" s="585"/>
      <c r="Q25" s="335"/>
      <c r="R25" s="335"/>
    </row>
    <row r="26" spans="1:18" s="124" customFormat="1" ht="12" customHeight="1">
      <c r="A26" s="667" t="s">
        <v>548</v>
      </c>
      <c r="E26" s="274">
        <v>0</v>
      </c>
      <c r="F26" s="9"/>
      <c r="G26" s="457"/>
      <c r="H26" s="639"/>
      <c r="I26" s="639"/>
      <c r="J26" s="47"/>
      <c r="K26" s="46"/>
      <c r="L26" s="411"/>
      <c r="N26" s="585"/>
      <c r="O26" s="585"/>
      <c r="P26" s="585"/>
      <c r="Q26" s="335"/>
      <c r="R26" s="335"/>
    </row>
    <row r="27" spans="1:18" s="124" customFormat="1" ht="12" customHeight="1">
      <c r="A27" s="124" t="s">
        <v>549</v>
      </c>
      <c r="E27" s="274">
        <v>0</v>
      </c>
      <c r="F27" s="9"/>
      <c r="G27" s="457"/>
      <c r="H27" s="639"/>
      <c r="I27" s="639"/>
      <c r="J27" s="47"/>
      <c r="K27" s="46"/>
      <c r="L27" s="411"/>
      <c r="N27" s="585"/>
      <c r="O27" s="585"/>
      <c r="P27" s="585"/>
      <c r="Q27" s="335"/>
      <c r="R27" s="335"/>
    </row>
    <row r="28" spans="1:18" s="124" customFormat="1" ht="12" customHeight="1">
      <c r="A28" s="667" t="s">
        <v>555</v>
      </c>
      <c r="E28" s="274">
        <v>0</v>
      </c>
      <c r="F28" s="9"/>
      <c r="G28" s="457"/>
      <c r="H28" s="639"/>
      <c r="I28" s="639"/>
      <c r="J28" s="47"/>
      <c r="K28" s="46"/>
      <c r="L28" s="411"/>
      <c r="N28" s="585"/>
      <c r="O28" s="585"/>
      <c r="P28" s="585"/>
      <c r="Q28" s="335"/>
      <c r="R28" s="335"/>
    </row>
    <row r="29" spans="1:18" s="124" customFormat="1" ht="12" customHeight="1">
      <c r="A29" s="667" t="s">
        <v>556</v>
      </c>
      <c r="E29" s="274">
        <v>0</v>
      </c>
      <c r="F29" s="9"/>
      <c r="G29" s="457"/>
      <c r="H29" s="639"/>
      <c r="I29" s="639"/>
      <c r="J29" s="47"/>
      <c r="K29" s="46"/>
      <c r="L29" s="411"/>
      <c r="N29" s="585"/>
      <c r="O29" s="585"/>
      <c r="P29" s="585"/>
      <c r="Q29" s="335"/>
      <c r="R29" s="335"/>
    </row>
    <row r="30" spans="1:18" s="124" customFormat="1" ht="12" customHeight="1">
      <c r="A30" s="667" t="s">
        <v>554</v>
      </c>
      <c r="E30" s="274">
        <v>0</v>
      </c>
      <c r="F30" s="9"/>
      <c r="G30" s="457"/>
      <c r="H30" s="639"/>
      <c r="I30" s="639"/>
      <c r="J30" s="47"/>
      <c r="K30" s="46"/>
      <c r="L30" s="411"/>
      <c r="N30" s="585"/>
      <c r="O30" s="585"/>
      <c r="P30" s="585"/>
      <c r="Q30" s="335"/>
      <c r="R30" s="335"/>
    </row>
    <row r="31" spans="1:18" s="124" customFormat="1" ht="12" customHeight="1">
      <c r="A31" s="669" t="s">
        <v>550</v>
      </c>
      <c r="B31" s="10"/>
      <c r="C31" s="10"/>
      <c r="D31" s="10"/>
      <c r="E31" s="212">
        <v>0</v>
      </c>
      <c r="F31" s="9"/>
      <c r="G31" s="457"/>
      <c r="H31" s="639"/>
      <c r="I31" s="639"/>
      <c r="J31" s="47"/>
      <c r="K31" s="46"/>
      <c r="L31" s="411"/>
      <c r="N31" s="585"/>
      <c r="O31" s="585"/>
      <c r="P31" s="585"/>
      <c r="Q31" s="335"/>
      <c r="R31" s="335"/>
    </row>
    <row r="32" spans="1:18" s="124" customFormat="1" ht="12" customHeight="1">
      <c r="A32" s="671" t="s">
        <v>558</v>
      </c>
      <c r="B32" s="9"/>
      <c r="C32" s="9"/>
      <c r="D32" s="9"/>
      <c r="E32" s="9"/>
      <c r="F32" s="9"/>
      <c r="G32" s="457"/>
      <c r="H32" s="639"/>
      <c r="I32" s="639"/>
      <c r="J32" s="47"/>
      <c r="K32" s="46"/>
      <c r="L32" s="411"/>
      <c r="N32" s="585"/>
      <c r="O32" s="585"/>
      <c r="P32" s="585"/>
      <c r="Q32" s="335"/>
      <c r="R32" s="335"/>
    </row>
    <row r="33" spans="1:18" s="124" customFormat="1" ht="25.5" customHeight="1">
      <c r="A33" s="671"/>
      <c r="B33" s="9"/>
      <c r="C33" s="9"/>
      <c r="D33" s="9"/>
      <c r="E33" s="9"/>
      <c r="F33" s="9"/>
      <c r="G33" s="457"/>
      <c r="H33" s="639"/>
      <c r="I33" s="639"/>
      <c r="J33" s="47"/>
      <c r="K33" s="46"/>
      <c r="L33" s="411"/>
      <c r="N33" s="585"/>
      <c r="O33" s="585"/>
      <c r="P33" s="585"/>
      <c r="Q33" s="335"/>
      <c r="R33" s="335"/>
    </row>
    <row r="34" spans="1:22" s="45" customFormat="1" ht="18.75">
      <c r="A34" s="760" t="s">
        <v>675</v>
      </c>
      <c r="B34" s="13"/>
      <c r="C34" s="13"/>
      <c r="D34" s="13"/>
      <c r="E34" s="13"/>
      <c r="F34" s="13"/>
      <c r="G34" s="13"/>
      <c r="H34" s="19"/>
      <c r="I34" s="19"/>
      <c r="J34" s="19"/>
      <c r="K34" s="19"/>
      <c r="L34" s="635"/>
      <c r="M34" s="19"/>
      <c r="N34" s="610"/>
      <c r="O34" s="46"/>
      <c r="P34" s="46"/>
      <c r="Q34" s="46"/>
      <c r="R34" s="46"/>
      <c r="S34" s="46"/>
      <c r="T34" s="335"/>
      <c r="U34" s="335"/>
      <c r="V34" s="333"/>
    </row>
    <row r="35" spans="1:18" s="124" customFormat="1" ht="46.5" customHeight="1">
      <c r="A35" s="787" t="s">
        <v>560</v>
      </c>
      <c r="B35" s="767"/>
      <c r="C35" s="767"/>
      <c r="D35" s="702"/>
      <c r="E35" s="10"/>
      <c r="F35" s="10"/>
      <c r="G35" s="632"/>
      <c r="H35" s="274"/>
      <c r="I35" s="274"/>
      <c r="J35" s="9"/>
      <c r="K35" s="585"/>
      <c r="N35" s="585"/>
      <c r="O35" s="585"/>
      <c r="P35" s="585"/>
      <c r="Q35" s="335"/>
      <c r="R35" s="335"/>
    </row>
    <row r="36" spans="1:10" ht="27.75" customHeight="1">
      <c r="A36" s="631" t="s">
        <v>218</v>
      </c>
      <c r="B36" s="288" t="s">
        <v>476</v>
      </c>
      <c r="C36" s="288" t="s">
        <v>79</v>
      </c>
      <c r="D36" s="274"/>
      <c r="E36" s="4"/>
      <c r="F36" s="4"/>
      <c r="G36" s="4"/>
      <c r="H36" s="4"/>
      <c r="I36" s="4"/>
      <c r="J36" s="4"/>
    </row>
    <row r="37" spans="1:4" ht="12" customHeight="1">
      <c r="A37" s="151">
        <v>2000</v>
      </c>
      <c r="B37" s="456">
        <v>1</v>
      </c>
      <c r="C37" s="295">
        <v>4</v>
      </c>
      <c r="D37" s="274"/>
    </row>
    <row r="38" spans="1:4" ht="12" customHeight="1">
      <c r="A38" s="151">
        <v>2001</v>
      </c>
      <c r="B38" s="294">
        <v>2</v>
      </c>
      <c r="C38" s="210">
        <v>4</v>
      </c>
      <c r="D38" s="210"/>
    </row>
    <row r="39" spans="1:4" ht="12" customHeight="1">
      <c r="A39" s="151">
        <v>2002</v>
      </c>
      <c r="B39" s="294">
        <v>2</v>
      </c>
      <c r="C39" s="210">
        <v>5</v>
      </c>
      <c r="D39" s="210"/>
    </row>
    <row r="40" spans="1:4" ht="12" customHeight="1">
      <c r="A40" s="241">
        <v>2003</v>
      </c>
      <c r="B40" s="457">
        <v>2</v>
      </c>
      <c r="C40" s="274">
        <v>5</v>
      </c>
      <c r="D40" s="274"/>
    </row>
    <row r="41" spans="1:4" ht="12" customHeight="1">
      <c r="A41" s="241">
        <v>2004</v>
      </c>
      <c r="B41" s="274">
        <v>2</v>
      </c>
      <c r="C41" s="274">
        <v>5</v>
      </c>
      <c r="D41" s="274"/>
    </row>
    <row r="42" spans="1:4" ht="12" customHeight="1">
      <c r="A42" s="241">
        <v>2005</v>
      </c>
      <c r="B42" s="274">
        <v>2</v>
      </c>
      <c r="C42" s="126">
        <v>6</v>
      </c>
      <c r="D42" s="126"/>
    </row>
    <row r="43" spans="1:4" ht="12" customHeight="1">
      <c r="A43" s="241">
        <v>2006</v>
      </c>
      <c r="B43" s="274">
        <v>3</v>
      </c>
      <c r="C43" s="126">
        <v>6</v>
      </c>
      <c r="D43" s="126"/>
    </row>
    <row r="44" spans="1:4" ht="12.75">
      <c r="A44" s="241">
        <v>2007</v>
      </c>
      <c r="B44" s="274">
        <v>3</v>
      </c>
      <c r="C44" s="126">
        <v>6</v>
      </c>
      <c r="D44" s="126"/>
    </row>
    <row r="45" spans="1:4" ht="12.75">
      <c r="A45" s="209">
        <v>2008</v>
      </c>
      <c r="B45" s="212">
        <v>4</v>
      </c>
      <c r="C45" s="128">
        <v>6</v>
      </c>
      <c r="D45" s="126"/>
    </row>
    <row r="46" ht="12.75">
      <c r="A46" s="215" t="s">
        <v>231</v>
      </c>
    </row>
    <row r="47" ht="12.75">
      <c r="A47" s="627" t="s">
        <v>523</v>
      </c>
    </row>
    <row r="48" ht="12.75">
      <c r="A48" s="672" t="s">
        <v>524</v>
      </c>
    </row>
    <row r="49" ht="12.75">
      <c r="A49" s="672" t="s">
        <v>525</v>
      </c>
    </row>
    <row r="50" ht="12.75">
      <c r="A50" s="672" t="s">
        <v>526</v>
      </c>
    </row>
    <row r="51" ht="12.75">
      <c r="A51" s="672" t="s">
        <v>527</v>
      </c>
    </row>
    <row r="52" ht="12.75">
      <c r="A52" s="672" t="s">
        <v>528</v>
      </c>
    </row>
    <row r="53" ht="12.75">
      <c r="A53" s="672" t="s">
        <v>529</v>
      </c>
    </row>
    <row r="54" ht="12.75">
      <c r="A54" s="672" t="s">
        <v>530</v>
      </c>
    </row>
  </sheetData>
  <mergeCells count="1">
    <mergeCell ref="A35:C35"/>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rowBreaks count="2" manualBreakCount="2">
    <brk id="33" max="7" man="1"/>
    <brk id="54" max="7" man="1"/>
  </rowBreaks>
  <drawing r:id="rId1"/>
</worksheet>
</file>

<file path=xl/worksheets/sheet13.xml><?xml version="1.0" encoding="utf-8"?>
<worksheet xmlns="http://schemas.openxmlformats.org/spreadsheetml/2006/main" xmlns:r="http://schemas.openxmlformats.org/officeDocument/2006/relationships">
  <sheetPr codeName="Hoja14"/>
  <dimension ref="A1:U68"/>
  <sheetViews>
    <sheetView zoomScaleSheetLayoutView="100" workbookViewId="0" topLeftCell="A1">
      <selection activeCell="A3" sqref="A3"/>
    </sheetView>
  </sheetViews>
  <sheetFormatPr defaultColWidth="11.421875" defaultRowHeight="12.75"/>
  <cols>
    <col min="1" max="1" width="17.8515625" style="0" customWidth="1"/>
    <col min="2" max="3" width="8.140625" style="0" customWidth="1"/>
    <col min="4" max="4" width="9.00390625" style="0" customWidth="1"/>
    <col min="5" max="5" width="10.57421875" style="0" customWidth="1"/>
    <col min="6" max="6" width="17.28125" style="0" customWidth="1"/>
    <col min="7" max="8" width="8.140625" style="0" customWidth="1"/>
    <col min="9" max="9" width="11.421875" style="410" customWidth="1"/>
    <col min="10" max="10" width="9.421875" style="410" customWidth="1"/>
    <col min="11" max="17" width="11.421875" style="238" customWidth="1"/>
    <col min="18" max="20" width="11.421875" style="410" customWidth="1"/>
    <col min="21" max="21" width="11.421875" style="334" customWidth="1"/>
  </cols>
  <sheetData>
    <row r="1" spans="2:21" s="1" customFormat="1" ht="13.5" customHeight="1">
      <c r="B1" s="3"/>
      <c r="C1" s="3"/>
      <c r="D1" s="3"/>
      <c r="I1" s="392"/>
      <c r="J1" s="285"/>
      <c r="K1" s="47"/>
      <c r="L1" s="47"/>
      <c r="M1" s="47"/>
      <c r="N1" s="47"/>
      <c r="O1" s="47"/>
      <c r="P1" s="47"/>
      <c r="Q1" s="47"/>
      <c r="R1" s="392"/>
      <c r="S1" s="392"/>
      <c r="T1" s="392"/>
      <c r="U1" s="328"/>
    </row>
    <row r="2" spans="1:21" s="1" customFormat="1" ht="21" customHeight="1">
      <c r="A2" s="264" t="s">
        <v>645</v>
      </c>
      <c r="B2" s="263"/>
      <c r="C2" s="263"/>
      <c r="D2" s="263"/>
      <c r="E2" s="264"/>
      <c r="F2" s="263"/>
      <c r="G2" s="263"/>
      <c r="H2" s="263"/>
      <c r="I2" s="534"/>
      <c r="J2" s="392"/>
      <c r="K2" s="47"/>
      <c r="L2" s="47"/>
      <c r="M2" s="47"/>
      <c r="N2" s="47"/>
      <c r="O2" s="47"/>
      <c r="P2" s="47"/>
      <c r="Q2" s="47"/>
      <c r="R2" s="392"/>
      <c r="S2" s="392"/>
      <c r="T2" s="392"/>
      <c r="U2" s="328"/>
    </row>
    <row r="3" spans="1:21" s="45" customFormat="1" ht="12.75" customHeight="1">
      <c r="A3" s="1"/>
      <c r="B3" s="1"/>
      <c r="C3" s="131"/>
      <c r="D3" s="131"/>
      <c r="E3" s="131"/>
      <c r="F3" s="3"/>
      <c r="G3" s="3"/>
      <c r="H3" s="1"/>
      <c r="I3" s="392"/>
      <c r="J3" s="392"/>
      <c r="K3" s="46"/>
      <c r="L3" s="46"/>
      <c r="M3" s="46"/>
      <c r="N3" s="46"/>
      <c r="O3" s="46"/>
      <c r="P3" s="46"/>
      <c r="Q3" s="46"/>
      <c r="R3" s="411"/>
      <c r="S3" s="411"/>
      <c r="T3" s="411"/>
      <c r="U3" s="333"/>
    </row>
    <row r="4" spans="1:21" s="120" customFormat="1" ht="18.75">
      <c r="A4" s="319" t="s">
        <v>400</v>
      </c>
      <c r="B4" s="132"/>
      <c r="C4" s="132"/>
      <c r="D4" s="132"/>
      <c r="E4" s="132"/>
      <c r="F4" s="132"/>
      <c r="G4" s="132"/>
      <c r="H4" s="132"/>
      <c r="I4" s="392"/>
      <c r="J4" s="392"/>
      <c r="K4" s="47"/>
      <c r="L4" s="47"/>
      <c r="M4" s="47"/>
      <c r="N4" s="47"/>
      <c r="O4" s="47"/>
      <c r="P4" s="47"/>
      <c r="Q4" s="47"/>
      <c r="R4" s="392"/>
      <c r="S4" s="392"/>
      <c r="T4" s="392"/>
      <c r="U4" s="328"/>
    </row>
    <row r="5" ht="9.75" customHeight="1"/>
    <row r="6" spans="1:8" ht="32.25" customHeight="1">
      <c r="A6" s="673" t="s">
        <v>561</v>
      </c>
      <c r="B6" s="11"/>
      <c r="C6" s="11"/>
      <c r="F6" s="788" t="s">
        <v>562</v>
      </c>
      <c r="G6" s="767"/>
      <c r="H6" s="767"/>
    </row>
    <row r="7" spans="1:21" s="124" customFormat="1" ht="23.25" customHeight="1">
      <c r="A7" s="122" t="s">
        <v>158</v>
      </c>
      <c r="B7" s="123" t="s">
        <v>159</v>
      </c>
      <c r="C7" s="123" t="s">
        <v>2</v>
      </c>
      <c r="F7" s="122" t="s">
        <v>158</v>
      </c>
      <c r="G7" s="123" t="s">
        <v>159</v>
      </c>
      <c r="H7" s="123" t="s">
        <v>2</v>
      </c>
      <c r="I7" s="411"/>
      <c r="J7" s="411"/>
      <c r="K7" s="46"/>
      <c r="L7" s="46"/>
      <c r="M7" s="46"/>
      <c r="N7" s="46"/>
      <c r="O7" s="46"/>
      <c r="P7" s="46"/>
      <c r="Q7" s="46"/>
      <c r="R7" s="411"/>
      <c r="S7" s="411"/>
      <c r="T7" s="411"/>
      <c r="U7" s="333"/>
    </row>
    <row r="8" spans="1:21" s="124" customFormat="1" ht="18" customHeight="1">
      <c r="A8" s="9" t="s">
        <v>160</v>
      </c>
      <c r="B8" s="125">
        <v>135</v>
      </c>
      <c r="C8" s="9"/>
      <c r="F8" s="9" t="s">
        <v>160</v>
      </c>
      <c r="G8" s="125">
        <v>132</v>
      </c>
      <c r="H8" s="9"/>
      <c r="I8" s="411"/>
      <c r="J8" s="411"/>
      <c r="K8" s="46"/>
      <c r="L8" s="46"/>
      <c r="M8" s="46"/>
      <c r="N8" s="46"/>
      <c r="O8" s="46"/>
      <c r="P8" s="46"/>
      <c r="Q8" s="46"/>
      <c r="R8" s="411"/>
      <c r="S8" s="411"/>
      <c r="T8" s="411"/>
      <c r="U8" s="333"/>
    </row>
    <row r="9" spans="1:21" s="124" customFormat="1" ht="14.25" customHeight="1">
      <c r="A9" s="9" t="s">
        <v>161</v>
      </c>
      <c r="B9" s="126">
        <v>107</v>
      </c>
      <c r="C9" s="127">
        <f>B9/B8</f>
        <v>0.7925925925925926</v>
      </c>
      <c r="D9" s="130"/>
      <c r="F9" s="9" t="s">
        <v>161</v>
      </c>
      <c r="G9" s="126">
        <v>106</v>
      </c>
      <c r="H9" s="127">
        <f>G9/G8</f>
        <v>0.803030303030303</v>
      </c>
      <c r="I9" s="535"/>
      <c r="J9" s="411"/>
      <c r="K9" s="46"/>
      <c r="L9" s="46"/>
      <c r="M9" s="46"/>
      <c r="N9" s="46"/>
      <c r="O9" s="46"/>
      <c r="P9" s="46"/>
      <c r="Q9" s="46"/>
      <c r="R9" s="411"/>
      <c r="S9" s="411"/>
      <c r="T9" s="411"/>
      <c r="U9" s="333"/>
    </row>
    <row r="10" spans="1:21" s="124" customFormat="1" ht="14.25" customHeight="1">
      <c r="A10" s="9" t="s">
        <v>162</v>
      </c>
      <c r="B10" s="126">
        <f>B8-B9</f>
        <v>28</v>
      </c>
      <c r="C10" s="127">
        <f>B10/B8</f>
        <v>0.2074074074074074</v>
      </c>
      <c r="F10" s="9" t="s">
        <v>162</v>
      </c>
      <c r="G10" s="126">
        <f>G8-G9</f>
        <v>26</v>
      </c>
      <c r="H10" s="127">
        <f>G10/G8</f>
        <v>0.19696969696969696</v>
      </c>
      <c r="I10" s="411"/>
      <c r="J10" s="411"/>
      <c r="K10" s="46"/>
      <c r="L10" s="46"/>
      <c r="M10" s="46"/>
      <c r="N10" s="46"/>
      <c r="O10" s="46"/>
      <c r="P10" s="46"/>
      <c r="Q10" s="46"/>
      <c r="R10" s="411"/>
      <c r="S10" s="411"/>
      <c r="T10" s="411"/>
      <c r="U10" s="333"/>
    </row>
    <row r="11" spans="1:21" s="124" customFormat="1" ht="14.25" customHeight="1">
      <c r="A11" s="9" t="s">
        <v>163</v>
      </c>
      <c r="B11" s="126">
        <v>7</v>
      </c>
      <c r="C11" s="9"/>
      <c r="F11" s="9" t="s">
        <v>163</v>
      </c>
      <c r="G11" s="126">
        <v>1</v>
      </c>
      <c r="H11" s="9"/>
      <c r="I11" s="411"/>
      <c r="J11" s="411"/>
      <c r="K11" s="46"/>
      <c r="L11" s="46"/>
      <c r="M11" s="46"/>
      <c r="N11" s="46"/>
      <c r="O11" s="46"/>
      <c r="P11" s="46"/>
      <c r="Q11" s="46"/>
      <c r="R11" s="411"/>
      <c r="S11" s="411"/>
      <c r="T11" s="411"/>
      <c r="U11" s="333"/>
    </row>
    <row r="12" spans="1:21" s="124" customFormat="1" ht="14.25" customHeight="1">
      <c r="A12" s="7" t="s">
        <v>164</v>
      </c>
      <c r="B12" s="208">
        <v>9</v>
      </c>
      <c r="C12" s="7"/>
      <c r="F12" s="7" t="s">
        <v>164</v>
      </c>
      <c r="G12" s="208">
        <v>3</v>
      </c>
      <c r="H12" s="7"/>
      <c r="I12" s="411"/>
      <c r="J12" s="411"/>
      <c r="K12" s="46"/>
      <c r="L12" s="46"/>
      <c r="M12" s="46"/>
      <c r="N12" s="46"/>
      <c r="O12" s="46"/>
      <c r="P12" s="46"/>
      <c r="Q12" s="46"/>
      <c r="R12" s="411"/>
      <c r="S12" s="411"/>
      <c r="T12" s="411"/>
      <c r="U12" s="333"/>
    </row>
    <row r="13" spans="2:21" s="124" customFormat="1" ht="8.25" customHeight="1">
      <c r="B13" s="304">
        <f>SUM(B15:B32)</f>
        <v>86</v>
      </c>
      <c r="G13" s="304">
        <f>SUM(G15:G32)</f>
        <v>102</v>
      </c>
      <c r="I13" s="411"/>
      <c r="J13" s="411"/>
      <c r="K13" s="46"/>
      <c r="L13" s="46"/>
      <c r="M13" s="46"/>
      <c r="N13" s="46"/>
      <c r="O13" s="46"/>
      <c r="P13" s="46"/>
      <c r="Q13" s="46"/>
      <c r="R13" s="411"/>
      <c r="S13" s="411"/>
      <c r="T13" s="411"/>
      <c r="U13" s="333"/>
    </row>
    <row r="14" spans="1:21" s="124" customFormat="1" ht="23.25" customHeight="1">
      <c r="A14" s="152" t="s">
        <v>165</v>
      </c>
      <c r="B14" s="8" t="s">
        <v>159</v>
      </c>
      <c r="C14" s="8" t="s">
        <v>2</v>
      </c>
      <c r="D14" s="8" t="s">
        <v>497</v>
      </c>
      <c r="F14" s="152" t="s">
        <v>165</v>
      </c>
      <c r="G14" s="8" t="s">
        <v>159</v>
      </c>
      <c r="H14" s="8" t="s">
        <v>2</v>
      </c>
      <c r="I14" s="536"/>
      <c r="J14" s="411"/>
      <c r="K14" s="46"/>
      <c r="L14" s="46"/>
      <c r="M14" s="46"/>
      <c r="N14" s="46"/>
      <c r="O14" s="46"/>
      <c r="P14" s="46"/>
      <c r="Q14" s="46"/>
      <c r="R14" s="411"/>
      <c r="S14" s="411"/>
      <c r="T14" s="411"/>
      <c r="U14" s="333"/>
    </row>
    <row r="15" spans="1:21" s="124" customFormat="1" ht="13.5" customHeight="1">
      <c r="A15" s="151" t="s">
        <v>169</v>
      </c>
      <c r="B15" s="221">
        <v>71</v>
      </c>
      <c r="C15" s="530">
        <f>B15/B$13</f>
        <v>0.8255813953488372</v>
      </c>
      <c r="D15" s="253">
        <v>5</v>
      </c>
      <c r="F15" s="531" t="s">
        <v>676</v>
      </c>
      <c r="G15" s="295">
        <v>71</v>
      </c>
      <c r="H15" s="530">
        <f>G15/G$13</f>
        <v>0.696078431372549</v>
      </c>
      <c r="I15" s="392"/>
      <c r="J15" s="411"/>
      <c r="K15" s="46"/>
      <c r="L15" s="46"/>
      <c r="M15" s="46"/>
      <c r="N15" s="46"/>
      <c r="O15" s="46"/>
      <c r="P15" s="46"/>
      <c r="Q15" s="46"/>
      <c r="R15" s="411"/>
      <c r="S15" s="411"/>
      <c r="T15" s="411"/>
      <c r="U15" s="333"/>
    </row>
    <row r="16" spans="1:21" s="124" customFormat="1" ht="13.5" customHeight="1">
      <c r="A16" s="209" t="s">
        <v>168</v>
      </c>
      <c r="B16" s="212">
        <v>15</v>
      </c>
      <c r="C16" s="736">
        <v>0.1744186046511628</v>
      </c>
      <c r="D16" s="23">
        <v>0</v>
      </c>
      <c r="F16" s="532" t="s">
        <v>168</v>
      </c>
      <c r="G16" s="274">
        <v>14</v>
      </c>
      <c r="H16" s="303">
        <v>0.13725490196078433</v>
      </c>
      <c r="I16" s="392"/>
      <c r="J16" s="411"/>
      <c r="K16" s="46"/>
      <c r="L16" s="46"/>
      <c r="M16" s="46"/>
      <c r="N16" s="46"/>
      <c r="O16" s="46"/>
      <c r="P16" s="46"/>
      <c r="Q16" s="46"/>
      <c r="R16" s="411"/>
      <c r="S16" s="411"/>
      <c r="T16" s="411"/>
      <c r="U16" s="333"/>
    </row>
    <row r="17" spans="1:21" s="124" customFormat="1" ht="13.5" customHeight="1">
      <c r="A17" s="151"/>
      <c r="B17" s="210"/>
      <c r="C17" s="303"/>
      <c r="D17" s="129"/>
      <c r="F17" s="532" t="s">
        <v>166</v>
      </c>
      <c r="G17" s="274">
        <v>8</v>
      </c>
      <c r="H17" s="303">
        <v>0.0784313725490196</v>
      </c>
      <c r="I17" s="392"/>
      <c r="J17" s="411"/>
      <c r="K17" s="46"/>
      <c r="L17" s="46"/>
      <c r="M17" s="46"/>
      <c r="N17" s="46"/>
      <c r="O17" s="46"/>
      <c r="P17" s="46"/>
      <c r="Q17" s="46"/>
      <c r="R17" s="411"/>
      <c r="S17" s="411"/>
      <c r="T17" s="411"/>
      <c r="U17" s="333"/>
    </row>
    <row r="18" spans="1:21" s="124" customFormat="1" ht="13.5" customHeight="1">
      <c r="A18" s="241"/>
      <c r="B18" s="274"/>
      <c r="C18" s="303"/>
      <c r="D18" s="129"/>
      <c r="F18" s="533" t="s">
        <v>677</v>
      </c>
      <c r="G18" s="274">
        <v>6</v>
      </c>
      <c r="H18" s="303">
        <v>0.058823529411764705</v>
      </c>
      <c r="I18" s="392"/>
      <c r="J18" s="411"/>
      <c r="K18" s="46"/>
      <c r="L18" s="46"/>
      <c r="M18" s="46"/>
      <c r="N18" s="46"/>
      <c r="O18" s="46"/>
      <c r="P18" s="46"/>
      <c r="Q18" s="46"/>
      <c r="R18" s="411"/>
      <c r="S18" s="411"/>
      <c r="T18" s="411"/>
      <c r="U18" s="333"/>
    </row>
    <row r="19" spans="1:21" s="124" customFormat="1" ht="13.5" customHeight="1">
      <c r="A19" s="241"/>
      <c r="B19" s="274"/>
      <c r="C19" s="303"/>
      <c r="D19" s="129"/>
      <c r="E19" s="9"/>
      <c r="F19" s="533" t="s">
        <v>170</v>
      </c>
      <c r="G19" s="274">
        <v>3</v>
      </c>
      <c r="H19" s="303">
        <v>0.029411764705882353</v>
      </c>
      <c r="I19" s="392"/>
      <c r="J19" s="411"/>
      <c r="K19" s="46"/>
      <c r="L19" s="46"/>
      <c r="M19" s="46"/>
      <c r="N19" s="46"/>
      <c r="O19" s="46"/>
      <c r="P19" s="46"/>
      <c r="Q19" s="46"/>
      <c r="R19" s="411"/>
      <c r="S19" s="411"/>
      <c r="T19" s="411"/>
      <c r="U19" s="333"/>
    </row>
    <row r="20" spans="1:21" s="124" customFormat="1" ht="13.5" customHeight="1">
      <c r="A20" s="241"/>
      <c r="B20" s="274"/>
      <c r="C20" s="303"/>
      <c r="D20" s="129"/>
      <c r="E20" s="9"/>
      <c r="F20" s="533" t="s">
        <v>678</v>
      </c>
      <c r="G20" s="274">
        <v>0</v>
      </c>
      <c r="H20" s="303">
        <v>0</v>
      </c>
      <c r="I20" s="392"/>
      <c r="J20" s="411"/>
      <c r="K20" s="46"/>
      <c r="L20" s="46"/>
      <c r="M20" s="46"/>
      <c r="N20" s="46"/>
      <c r="O20" s="46"/>
      <c r="P20" s="46"/>
      <c r="Q20" s="46"/>
      <c r="R20" s="411"/>
      <c r="S20" s="411"/>
      <c r="T20" s="411"/>
      <c r="U20" s="333"/>
    </row>
    <row r="21" spans="1:21" s="124" customFormat="1" ht="13.5" customHeight="1">
      <c r="A21" s="241"/>
      <c r="B21" s="129"/>
      <c r="C21" s="303"/>
      <c r="D21" s="129"/>
      <c r="E21" s="9"/>
      <c r="F21" s="533" t="s">
        <v>679</v>
      </c>
      <c r="G21" s="274">
        <v>0</v>
      </c>
      <c r="H21" s="303">
        <v>0</v>
      </c>
      <c r="I21" s="392"/>
      <c r="J21" s="411"/>
      <c r="K21" s="46"/>
      <c r="L21" s="46"/>
      <c r="M21" s="46"/>
      <c r="N21" s="46"/>
      <c r="O21" s="46"/>
      <c r="P21" s="46"/>
      <c r="Q21" s="46"/>
      <c r="R21" s="411"/>
      <c r="S21" s="411"/>
      <c r="T21" s="411"/>
      <c r="U21" s="333"/>
    </row>
    <row r="22" spans="1:21" s="124" customFormat="1" ht="13.5" customHeight="1">
      <c r="A22" s="241"/>
      <c r="B22" s="129"/>
      <c r="C22" s="303"/>
      <c r="D22" s="129"/>
      <c r="E22" s="9"/>
      <c r="F22" s="241" t="s">
        <v>680</v>
      </c>
      <c r="G22" s="274">
        <v>0</v>
      </c>
      <c r="H22" s="303">
        <v>0</v>
      </c>
      <c r="I22" s="392"/>
      <c r="J22" s="411"/>
      <c r="K22" s="46"/>
      <c r="L22" s="46"/>
      <c r="M22" s="46"/>
      <c r="N22" s="46"/>
      <c r="O22" s="46"/>
      <c r="P22" s="46"/>
      <c r="Q22" s="46"/>
      <c r="R22" s="411"/>
      <c r="S22" s="411"/>
      <c r="T22" s="411"/>
      <c r="U22" s="333"/>
    </row>
    <row r="23" spans="1:21" s="124" customFormat="1" ht="13.5" customHeight="1">
      <c r="A23" s="241"/>
      <c r="B23" s="129"/>
      <c r="C23" s="303"/>
      <c r="D23" s="129"/>
      <c r="E23" s="9"/>
      <c r="F23" s="241" t="s">
        <v>681</v>
      </c>
      <c r="G23" s="274">
        <v>0</v>
      </c>
      <c r="H23" s="303">
        <v>0</v>
      </c>
      <c r="I23" s="392"/>
      <c r="J23" s="411"/>
      <c r="K23" s="46"/>
      <c r="L23" s="46"/>
      <c r="M23" s="46"/>
      <c r="N23" s="46"/>
      <c r="O23" s="46"/>
      <c r="P23" s="46"/>
      <c r="Q23" s="46"/>
      <c r="R23" s="411"/>
      <c r="S23" s="411"/>
      <c r="T23" s="411"/>
      <c r="U23" s="333"/>
    </row>
    <row r="24" spans="1:21" s="124" customFormat="1" ht="13.5" customHeight="1">
      <c r="A24" s="151"/>
      <c r="B24" s="166"/>
      <c r="C24" s="303"/>
      <c r="D24" s="166"/>
      <c r="F24" s="241" t="s">
        <v>682</v>
      </c>
      <c r="G24" s="274">
        <v>0</v>
      </c>
      <c r="H24" s="303">
        <v>0</v>
      </c>
      <c r="I24" s="392"/>
      <c r="J24" s="411"/>
      <c r="K24" s="46"/>
      <c r="L24" s="46"/>
      <c r="M24" s="46"/>
      <c r="N24" s="46"/>
      <c r="O24" s="46"/>
      <c r="P24" s="46"/>
      <c r="Q24" s="46"/>
      <c r="R24" s="411"/>
      <c r="S24" s="411"/>
      <c r="T24" s="411"/>
      <c r="U24" s="333"/>
    </row>
    <row r="25" spans="1:21" s="124" customFormat="1" ht="13.5" customHeight="1">
      <c r="A25" s="151"/>
      <c r="B25" s="166"/>
      <c r="C25" s="303"/>
      <c r="D25" s="166"/>
      <c r="F25" s="241" t="s">
        <v>683</v>
      </c>
      <c r="G25" s="274">
        <v>0</v>
      </c>
      <c r="H25" s="303">
        <v>0</v>
      </c>
      <c r="I25" s="392"/>
      <c r="J25" s="411"/>
      <c r="K25" s="46"/>
      <c r="L25" s="46"/>
      <c r="M25" s="46"/>
      <c r="N25" s="46"/>
      <c r="O25" s="46"/>
      <c r="P25" s="46"/>
      <c r="Q25" s="46"/>
      <c r="R25" s="411"/>
      <c r="S25" s="411"/>
      <c r="T25" s="411"/>
      <c r="U25" s="333"/>
    </row>
    <row r="26" spans="1:9" ht="13.5" customHeight="1">
      <c r="A26" s="241"/>
      <c r="B26" s="129"/>
      <c r="C26" s="303"/>
      <c r="D26" s="129"/>
      <c r="E26" s="9"/>
      <c r="F26" s="209" t="s">
        <v>601</v>
      </c>
      <c r="G26" s="212">
        <v>0</v>
      </c>
      <c r="H26" s="736">
        <v>0</v>
      </c>
      <c r="I26" s="537"/>
    </row>
    <row r="27" spans="1:8" ht="13.5" customHeight="1">
      <c r="A27" s="241"/>
      <c r="B27" s="129"/>
      <c r="C27" s="303"/>
      <c r="D27" s="129"/>
      <c r="E27" s="9"/>
      <c r="F27" s="241"/>
      <c r="G27" s="274"/>
      <c r="H27" s="303"/>
    </row>
    <row r="28" spans="1:8" ht="13.5" customHeight="1">
      <c r="A28" s="241"/>
      <c r="B28" s="129"/>
      <c r="C28" s="303"/>
      <c r="D28" s="129"/>
      <c r="E28" s="9"/>
      <c r="F28" s="241"/>
      <c r="G28" s="274"/>
      <c r="H28" s="303"/>
    </row>
    <row r="29" spans="1:17" ht="12.75">
      <c r="A29" s="241"/>
      <c r="B29" s="129"/>
      <c r="C29" s="303"/>
      <c r="D29" s="129"/>
      <c r="E29" s="9"/>
      <c r="F29" s="241"/>
      <c r="G29" s="274"/>
      <c r="H29" s="303"/>
      <c r="K29" s="46" t="s">
        <v>484</v>
      </c>
      <c r="L29" s="46"/>
      <c r="M29" s="46"/>
      <c r="N29" s="46"/>
      <c r="O29" s="46"/>
      <c r="P29" s="46"/>
      <c r="Q29" s="46"/>
    </row>
    <row r="30" spans="1:17" ht="12.75">
      <c r="A30" s="241"/>
      <c r="B30" s="129"/>
      <c r="C30" s="303"/>
      <c r="D30" s="129"/>
      <c r="E30" s="9"/>
      <c r="F30" s="241"/>
      <c r="G30" s="274"/>
      <c r="H30" s="303"/>
      <c r="K30" s="46" t="s">
        <v>234</v>
      </c>
      <c r="L30" s="46" t="s">
        <v>168</v>
      </c>
      <c r="M30" s="46" t="s">
        <v>166</v>
      </c>
      <c r="N30" s="46" t="s">
        <v>169</v>
      </c>
      <c r="O30" s="46" t="s">
        <v>167</v>
      </c>
      <c r="P30" s="46" t="s">
        <v>170</v>
      </c>
      <c r="Q30" s="46" t="s">
        <v>236</v>
      </c>
    </row>
    <row r="31" spans="1:17" ht="12.75">
      <c r="A31" s="241"/>
      <c r="B31" s="129"/>
      <c r="C31" s="303"/>
      <c r="D31" s="129"/>
      <c r="E31" s="9"/>
      <c r="F31" s="241"/>
      <c r="G31" s="274"/>
      <c r="H31" s="303"/>
      <c r="K31" s="46">
        <v>1991</v>
      </c>
      <c r="L31" s="46">
        <v>16</v>
      </c>
      <c r="M31" s="46">
        <v>40</v>
      </c>
      <c r="N31" s="46">
        <v>66</v>
      </c>
      <c r="O31" s="46">
        <v>1</v>
      </c>
      <c r="P31" s="46">
        <v>1</v>
      </c>
      <c r="Q31" s="46">
        <v>15</v>
      </c>
    </row>
    <row r="32" spans="1:17" ht="12.75" customHeight="1">
      <c r="A32" s="241"/>
      <c r="B32" s="129"/>
      <c r="C32" s="303"/>
      <c r="D32" s="129"/>
      <c r="E32" s="9"/>
      <c r="F32" s="241"/>
      <c r="G32" s="274"/>
      <c r="H32" s="303"/>
      <c r="K32" s="46">
        <v>1995</v>
      </c>
      <c r="L32" s="46">
        <v>23</v>
      </c>
      <c r="M32" s="46">
        <v>27</v>
      </c>
      <c r="N32" s="46">
        <v>88</v>
      </c>
      <c r="O32" s="46">
        <v>0</v>
      </c>
      <c r="P32" s="46">
        <v>6</v>
      </c>
      <c r="Q32" s="46">
        <v>0</v>
      </c>
    </row>
    <row r="33" spans="1:17" ht="21" customHeight="1">
      <c r="A33" s="124" t="s">
        <v>408</v>
      </c>
      <c r="E33" s="124" t="s">
        <v>407</v>
      </c>
      <c r="K33" s="46">
        <v>1999</v>
      </c>
      <c r="L33" s="46">
        <v>11</v>
      </c>
      <c r="M33" s="46">
        <v>28</v>
      </c>
      <c r="N33" s="46">
        <v>81</v>
      </c>
      <c r="O33" s="46">
        <v>2</v>
      </c>
      <c r="P33" s="46">
        <v>1</v>
      </c>
      <c r="Q33" s="46">
        <v>0</v>
      </c>
    </row>
    <row r="34" spans="11:17" ht="12.75">
      <c r="K34" s="46">
        <v>2003</v>
      </c>
      <c r="L34" s="46">
        <v>13</v>
      </c>
      <c r="M34" s="46">
        <v>26</v>
      </c>
      <c r="N34" s="46">
        <v>88</v>
      </c>
      <c r="O34" s="46">
        <v>3</v>
      </c>
      <c r="P34" s="46">
        <v>0</v>
      </c>
      <c r="Q34" s="46">
        <v>1</v>
      </c>
    </row>
    <row r="35" spans="11:17" ht="20.25" customHeight="1">
      <c r="K35" s="46">
        <v>2007</v>
      </c>
      <c r="L35" s="46">
        <v>14</v>
      </c>
      <c r="M35" s="46">
        <v>14</v>
      </c>
      <c r="N35" s="46">
        <v>69</v>
      </c>
      <c r="O35" s="46">
        <v>8</v>
      </c>
      <c r="P35" s="46">
        <v>5</v>
      </c>
      <c r="Q35" s="46">
        <v>3</v>
      </c>
    </row>
    <row r="36" spans="11:17" ht="24" customHeight="1">
      <c r="K36" s="46">
        <v>2011</v>
      </c>
      <c r="L36" s="46">
        <v>14</v>
      </c>
      <c r="M36" s="46">
        <v>8</v>
      </c>
      <c r="N36" s="46">
        <v>71</v>
      </c>
      <c r="O36" s="46">
        <v>6</v>
      </c>
      <c r="P36" s="46">
        <v>3</v>
      </c>
      <c r="Q36" s="46">
        <v>0</v>
      </c>
    </row>
    <row r="37" spans="11:17" ht="24" customHeight="1">
      <c r="K37" s="46" t="s">
        <v>235</v>
      </c>
      <c r="L37" s="46"/>
      <c r="M37" s="46"/>
      <c r="N37" s="46"/>
      <c r="O37" s="46"/>
      <c r="P37" s="46"/>
      <c r="Q37" s="46"/>
    </row>
    <row r="38" spans="11:17" ht="24" customHeight="1">
      <c r="K38" s="46" t="s">
        <v>234</v>
      </c>
      <c r="L38" s="46" t="s">
        <v>168</v>
      </c>
      <c r="M38" s="46" t="s">
        <v>166</v>
      </c>
      <c r="N38" s="46" t="s">
        <v>169</v>
      </c>
      <c r="O38" s="46" t="s">
        <v>167</v>
      </c>
      <c r="P38" s="46" t="s">
        <v>170</v>
      </c>
      <c r="Q38" s="46" t="s">
        <v>236</v>
      </c>
    </row>
    <row r="39" spans="9:21" s="215" customFormat="1" ht="18" customHeight="1">
      <c r="I39" s="538"/>
      <c r="J39" s="538"/>
      <c r="K39" s="46">
        <v>1991</v>
      </c>
      <c r="L39" s="46">
        <v>0</v>
      </c>
      <c r="M39" s="46">
        <v>0</v>
      </c>
      <c r="N39" s="46">
        <v>115</v>
      </c>
      <c r="O39" s="46">
        <v>0</v>
      </c>
      <c r="P39" s="46">
        <v>0</v>
      </c>
      <c r="Q39" s="46">
        <v>0</v>
      </c>
      <c r="R39" s="538"/>
      <c r="S39" s="538"/>
      <c r="T39" s="538"/>
      <c r="U39" s="363"/>
    </row>
    <row r="40" spans="11:17" ht="19.5" customHeight="1">
      <c r="K40" s="46">
        <v>1995</v>
      </c>
      <c r="L40" s="46">
        <v>0</v>
      </c>
      <c r="M40" s="46">
        <v>0</v>
      </c>
      <c r="N40" s="46">
        <v>132</v>
      </c>
      <c r="O40" s="46">
        <v>0</v>
      </c>
      <c r="P40" s="46">
        <v>0</v>
      </c>
      <c r="Q40" s="46">
        <v>0</v>
      </c>
    </row>
    <row r="41" spans="11:17" ht="12.75">
      <c r="K41" s="46">
        <v>1999</v>
      </c>
      <c r="L41" s="46">
        <v>0</v>
      </c>
      <c r="M41" s="46">
        <v>0</v>
      </c>
      <c r="N41" s="46">
        <v>102</v>
      </c>
      <c r="O41" s="46">
        <v>0</v>
      </c>
      <c r="P41" s="46">
        <v>0</v>
      </c>
      <c r="Q41" s="46">
        <v>0</v>
      </c>
    </row>
    <row r="42" spans="1:17" ht="12.75" customHeight="1">
      <c r="A42" s="584" t="s">
        <v>403</v>
      </c>
      <c r="E42" s="215" t="s">
        <v>404</v>
      </c>
      <c r="K42" s="46">
        <v>2003</v>
      </c>
      <c r="L42" s="46">
        <v>0</v>
      </c>
      <c r="M42" s="46">
        <v>51</v>
      </c>
      <c r="N42" s="46">
        <v>97</v>
      </c>
      <c r="O42" s="46">
        <v>0</v>
      </c>
      <c r="P42" s="46">
        <v>0</v>
      </c>
      <c r="Q42" s="46">
        <v>0</v>
      </c>
    </row>
    <row r="43" spans="1:17" ht="12.75">
      <c r="A43" s="215" t="s">
        <v>640</v>
      </c>
      <c r="K43" s="46">
        <v>2007</v>
      </c>
      <c r="L43" s="46">
        <v>0</v>
      </c>
      <c r="M43" s="46">
        <v>14</v>
      </c>
      <c r="N43" s="46">
        <v>76</v>
      </c>
      <c r="O43" s="46">
        <v>0</v>
      </c>
      <c r="P43" s="46">
        <v>0</v>
      </c>
      <c r="Q43" s="46">
        <v>0</v>
      </c>
    </row>
    <row r="44" spans="1:17" ht="48.75" customHeight="1">
      <c r="A44" s="788" t="s">
        <v>572</v>
      </c>
      <c r="B44" s="767"/>
      <c r="C44" s="767"/>
      <c r="D44" s="4"/>
      <c r="E44" s="4"/>
      <c r="K44" s="46">
        <v>2011</v>
      </c>
      <c r="L44" s="46">
        <v>15</v>
      </c>
      <c r="M44" s="46">
        <v>0</v>
      </c>
      <c r="N44" s="46">
        <v>71</v>
      </c>
      <c r="O44" s="46">
        <v>0</v>
      </c>
      <c r="P44" s="46">
        <v>0</v>
      </c>
      <c r="Q44" s="46">
        <v>0</v>
      </c>
    </row>
    <row r="45" spans="1:21" s="124" customFormat="1" ht="23.25" customHeight="1">
      <c r="A45" s="122" t="s">
        <v>158</v>
      </c>
      <c r="B45" s="123" t="s">
        <v>159</v>
      </c>
      <c r="C45" s="123" t="s">
        <v>2</v>
      </c>
      <c r="F45" s="9"/>
      <c r="G45" s="129"/>
      <c r="H45" s="129"/>
      <c r="I45" s="411"/>
      <c r="J45" s="411"/>
      <c r="K45" s="46"/>
      <c r="L45" s="46"/>
      <c r="M45" s="46"/>
      <c r="N45" s="46"/>
      <c r="O45" s="46"/>
      <c r="P45" s="46"/>
      <c r="Q45" s="46"/>
      <c r="R45" s="411"/>
      <c r="S45" s="411"/>
      <c r="T45" s="411"/>
      <c r="U45" s="333"/>
    </row>
    <row r="46" spans="1:21" s="124" customFormat="1" ht="18" customHeight="1">
      <c r="A46" s="9" t="s">
        <v>160</v>
      </c>
      <c r="B46" s="125">
        <v>128</v>
      </c>
      <c r="C46" s="9"/>
      <c r="F46" s="9"/>
      <c r="G46" s="126"/>
      <c r="H46" s="305"/>
      <c r="I46" s="411"/>
      <c r="J46" s="411"/>
      <c r="K46" s="46"/>
      <c r="L46" s="46"/>
      <c r="M46" s="46"/>
      <c r="N46" s="46"/>
      <c r="O46" s="46"/>
      <c r="P46" s="46"/>
      <c r="Q46" s="46"/>
      <c r="R46" s="411"/>
      <c r="S46" s="411"/>
      <c r="T46" s="411"/>
      <c r="U46" s="333"/>
    </row>
    <row r="47" spans="1:21" s="124" customFormat="1" ht="14.25" customHeight="1">
      <c r="A47" s="9" t="s">
        <v>161</v>
      </c>
      <c r="B47" s="126">
        <v>92</v>
      </c>
      <c r="C47" s="127">
        <f>B47/B46</f>
        <v>0.71875</v>
      </c>
      <c r="D47" s="130"/>
      <c r="F47" s="9"/>
      <c r="G47" s="126"/>
      <c r="H47" s="305"/>
      <c r="I47" s="535"/>
      <c r="J47" s="411"/>
      <c r="K47" s="46"/>
      <c r="L47" s="46"/>
      <c r="M47" s="46"/>
      <c r="N47" s="46"/>
      <c r="O47" s="46"/>
      <c r="P47" s="46"/>
      <c r="Q47" s="46"/>
      <c r="R47" s="411"/>
      <c r="S47" s="411"/>
      <c r="T47" s="411"/>
      <c r="U47" s="333"/>
    </row>
    <row r="48" spans="1:21" s="124" customFormat="1" ht="14.25" customHeight="1">
      <c r="A48" s="9" t="s">
        <v>162</v>
      </c>
      <c r="B48" s="126">
        <f>B46-B47</f>
        <v>36</v>
      </c>
      <c r="C48" s="127">
        <f>B48/B46</f>
        <v>0.28125</v>
      </c>
      <c r="F48" s="9"/>
      <c r="G48" s="126"/>
      <c r="H48" s="305"/>
      <c r="I48" s="411"/>
      <c r="J48" s="411"/>
      <c r="K48" s="46"/>
      <c r="L48" s="46"/>
      <c r="M48" s="46"/>
      <c r="N48" s="46"/>
      <c r="O48" s="46"/>
      <c r="P48" s="46"/>
      <c r="Q48" s="46"/>
      <c r="R48" s="411"/>
      <c r="S48" s="411"/>
      <c r="T48" s="411"/>
      <c r="U48" s="333"/>
    </row>
    <row r="49" spans="1:21" s="124" customFormat="1" ht="14.25" customHeight="1">
      <c r="A49" s="9" t="s">
        <v>163</v>
      </c>
      <c r="B49" s="126">
        <v>1</v>
      </c>
      <c r="C49" s="9"/>
      <c r="F49" s="9"/>
      <c r="G49" s="126"/>
      <c r="H49" s="305"/>
      <c r="I49" s="411"/>
      <c r="J49" s="411"/>
      <c r="K49" s="46"/>
      <c r="L49" s="46"/>
      <c r="M49" s="46"/>
      <c r="N49" s="46"/>
      <c r="O49" s="46"/>
      <c r="P49" s="46"/>
      <c r="Q49" s="46"/>
      <c r="R49" s="411"/>
      <c r="S49" s="411"/>
      <c r="T49" s="411"/>
      <c r="U49" s="333"/>
    </row>
    <row r="50" spans="1:21" s="124" customFormat="1" ht="14.25" customHeight="1">
      <c r="A50" s="7" t="s">
        <v>164</v>
      </c>
      <c r="B50" s="208">
        <v>3</v>
      </c>
      <c r="C50" s="7"/>
      <c r="F50" s="9"/>
      <c r="G50" s="126"/>
      <c r="H50" s="305"/>
      <c r="I50" s="411"/>
      <c r="J50" s="411"/>
      <c r="K50" s="46"/>
      <c r="L50" s="46"/>
      <c r="M50" s="46"/>
      <c r="N50" s="46"/>
      <c r="O50" s="46"/>
      <c r="P50" s="46"/>
      <c r="Q50" s="46"/>
      <c r="R50" s="411"/>
      <c r="S50" s="411"/>
      <c r="T50" s="411"/>
      <c r="U50" s="333"/>
    </row>
    <row r="51" spans="2:21" s="124" customFormat="1" ht="11.25">
      <c r="B51" s="304">
        <f>SUM(B53:B67)</f>
        <v>88</v>
      </c>
      <c r="F51" s="9"/>
      <c r="G51" s="126"/>
      <c r="H51" s="305"/>
      <c r="I51" s="411"/>
      <c r="J51" s="411"/>
      <c r="K51" s="46"/>
      <c r="L51" s="46"/>
      <c r="M51" s="46"/>
      <c r="N51" s="46"/>
      <c r="O51" s="46"/>
      <c r="P51" s="46"/>
      <c r="Q51" s="46"/>
      <c r="R51" s="411"/>
      <c r="S51" s="411"/>
      <c r="T51" s="411"/>
      <c r="U51" s="333"/>
    </row>
    <row r="52" spans="1:21" s="124" customFormat="1" ht="23.25" customHeight="1">
      <c r="A52" s="7" t="s">
        <v>165</v>
      </c>
      <c r="B52" s="8" t="s">
        <v>159</v>
      </c>
      <c r="C52" s="8" t="s">
        <v>2</v>
      </c>
      <c r="D52" s="129"/>
      <c r="F52" s="9"/>
      <c r="G52" s="129"/>
      <c r="H52" s="306"/>
      <c r="I52" s="536"/>
      <c r="J52" s="411"/>
      <c r="K52" s="46"/>
      <c r="L52" s="46"/>
      <c r="M52" s="46"/>
      <c r="N52" s="46"/>
      <c r="O52" s="46"/>
      <c r="P52" s="46"/>
      <c r="Q52" s="46"/>
      <c r="R52" s="411"/>
      <c r="S52" s="411"/>
      <c r="T52" s="411"/>
      <c r="U52" s="333"/>
    </row>
    <row r="53" spans="1:21" s="124" customFormat="1" ht="14.25" customHeight="1">
      <c r="A53" s="124" t="s">
        <v>574</v>
      </c>
      <c r="B53" s="221">
        <v>62</v>
      </c>
      <c r="C53" s="530">
        <f>IF(B53&lt;&gt;"-",B53/B$51,"-")</f>
        <v>0.7045454545454546</v>
      </c>
      <c r="D53" s="9"/>
      <c r="F53" s="126"/>
      <c r="G53" s="126"/>
      <c r="H53" s="305"/>
      <c r="I53" s="392"/>
      <c r="J53" s="411"/>
      <c r="K53" s="46"/>
      <c r="L53" s="46"/>
      <c r="M53" s="46"/>
      <c r="N53" s="46"/>
      <c r="O53" s="46"/>
      <c r="P53" s="46"/>
      <c r="Q53" s="46"/>
      <c r="R53" s="411"/>
      <c r="S53" s="411"/>
      <c r="T53" s="411"/>
      <c r="U53" s="333"/>
    </row>
    <row r="54" spans="1:21" s="124" customFormat="1" ht="14.25" customHeight="1">
      <c r="A54" s="124" t="s">
        <v>166</v>
      </c>
      <c r="B54" s="210">
        <v>17</v>
      </c>
      <c r="C54" s="303">
        <f aca="true" t="shared" si="0" ref="C54:C67">IF(B54&lt;&gt;"-",B54/B$51,"-")</f>
        <v>0.19318181818181818</v>
      </c>
      <c r="D54" s="9"/>
      <c r="F54" s="126"/>
      <c r="G54" s="126"/>
      <c r="H54" s="305"/>
      <c r="I54" s="392"/>
      <c r="J54" s="411"/>
      <c r="K54" s="46"/>
      <c r="L54" s="46"/>
      <c r="M54" s="46"/>
      <c r="N54" s="46"/>
      <c r="O54" s="46"/>
      <c r="P54" s="46"/>
      <c r="Q54" s="46"/>
      <c r="R54" s="411"/>
      <c r="S54" s="411"/>
      <c r="T54" s="411"/>
      <c r="U54" s="333"/>
    </row>
    <row r="55" spans="1:21" s="124" customFormat="1" ht="14.25" customHeight="1">
      <c r="A55" s="124" t="s">
        <v>575</v>
      </c>
      <c r="B55" s="210">
        <v>4</v>
      </c>
      <c r="C55" s="303">
        <f t="shared" si="0"/>
        <v>0.045454545454545456</v>
      </c>
      <c r="D55" s="9"/>
      <c r="F55" s="126"/>
      <c r="G55" s="126"/>
      <c r="H55" s="305"/>
      <c r="I55" s="392"/>
      <c r="J55" s="411"/>
      <c r="K55" s="46"/>
      <c r="L55" s="46"/>
      <c r="M55" s="46"/>
      <c r="N55" s="46"/>
      <c r="O55" s="46"/>
      <c r="P55" s="46"/>
      <c r="Q55" s="46"/>
      <c r="R55" s="411"/>
      <c r="S55" s="411"/>
      <c r="T55" s="411"/>
      <c r="U55" s="333"/>
    </row>
    <row r="56" spans="1:21" s="124" customFormat="1" ht="14.25" customHeight="1">
      <c r="A56" s="9" t="s">
        <v>386</v>
      </c>
      <c r="B56" s="274">
        <v>3</v>
      </c>
      <c r="C56" s="303">
        <f t="shared" si="0"/>
        <v>0.03409090909090909</v>
      </c>
      <c r="D56" s="9"/>
      <c r="F56" s="126"/>
      <c r="G56" s="126"/>
      <c r="H56" s="127"/>
      <c r="I56" s="392"/>
      <c r="J56" s="411"/>
      <c r="K56" s="46"/>
      <c r="L56" s="46"/>
      <c r="M56" s="46"/>
      <c r="N56" s="46"/>
      <c r="O56" s="46"/>
      <c r="P56" s="46"/>
      <c r="Q56" s="46"/>
      <c r="R56" s="411"/>
      <c r="S56" s="411"/>
      <c r="T56" s="411"/>
      <c r="U56" s="333"/>
    </row>
    <row r="57" spans="1:21" s="124" customFormat="1" ht="14.25" customHeight="1">
      <c r="A57" s="9" t="s">
        <v>595</v>
      </c>
      <c r="B57" s="274" t="s">
        <v>641</v>
      </c>
      <c r="C57" s="303" t="str">
        <f t="shared" si="0"/>
        <v>-</v>
      </c>
      <c r="D57" s="9"/>
      <c r="F57" s="126"/>
      <c r="G57" s="126"/>
      <c r="H57" s="127"/>
      <c r="I57" s="392"/>
      <c r="J57" s="411"/>
      <c r="K57" s="46"/>
      <c r="L57" s="46"/>
      <c r="M57" s="46"/>
      <c r="N57" s="46"/>
      <c r="O57" s="46"/>
      <c r="P57" s="46"/>
      <c r="Q57" s="46"/>
      <c r="R57" s="411"/>
      <c r="S57" s="411"/>
      <c r="T57" s="411"/>
      <c r="U57" s="333"/>
    </row>
    <row r="58" spans="1:21" s="124" customFormat="1" ht="14.25" customHeight="1">
      <c r="A58" s="9" t="s">
        <v>596</v>
      </c>
      <c r="B58" s="274">
        <v>0</v>
      </c>
      <c r="C58" s="303">
        <f t="shared" si="0"/>
        <v>0</v>
      </c>
      <c r="D58" s="9"/>
      <c r="F58" s="126"/>
      <c r="G58" s="126"/>
      <c r="H58" s="127"/>
      <c r="I58" s="392"/>
      <c r="J58" s="411"/>
      <c r="K58" s="46"/>
      <c r="L58" s="46"/>
      <c r="M58" s="46"/>
      <c r="N58" s="46"/>
      <c r="O58" s="46"/>
      <c r="P58" s="46"/>
      <c r="Q58" s="46"/>
      <c r="R58" s="411"/>
      <c r="S58" s="411"/>
      <c r="T58" s="411"/>
      <c r="U58" s="333"/>
    </row>
    <row r="59" spans="1:21" s="124" customFormat="1" ht="14.25" customHeight="1">
      <c r="A59" s="124" t="s">
        <v>597</v>
      </c>
      <c r="B59" s="129">
        <v>0</v>
      </c>
      <c r="C59" s="303">
        <f t="shared" si="0"/>
        <v>0</v>
      </c>
      <c r="D59" s="9"/>
      <c r="F59" s="126"/>
      <c r="G59" s="126"/>
      <c r="H59" s="127"/>
      <c r="I59" s="392"/>
      <c r="J59" s="411"/>
      <c r="K59" s="46"/>
      <c r="L59" s="46"/>
      <c r="M59" s="46"/>
      <c r="N59" s="46"/>
      <c r="O59" s="46"/>
      <c r="P59" s="46"/>
      <c r="Q59" s="46"/>
      <c r="R59" s="411"/>
      <c r="S59" s="411"/>
      <c r="T59" s="411"/>
      <c r="U59" s="333"/>
    </row>
    <row r="60" spans="1:8" ht="14.25" customHeight="1">
      <c r="A60" s="124" t="s">
        <v>598</v>
      </c>
      <c r="B60" s="129" t="s">
        <v>641</v>
      </c>
      <c r="C60" s="303" t="str">
        <f t="shared" si="0"/>
        <v>-</v>
      </c>
      <c r="D60" s="4"/>
      <c r="F60" s="4"/>
      <c r="G60" s="4"/>
      <c r="H60" s="4"/>
    </row>
    <row r="61" spans="1:3" ht="14.25" customHeight="1">
      <c r="A61" s="124" t="s">
        <v>599</v>
      </c>
      <c r="B61" s="166">
        <v>1</v>
      </c>
      <c r="C61" s="303">
        <f t="shared" si="0"/>
        <v>0.011363636363636364</v>
      </c>
    </row>
    <row r="62" spans="1:3" ht="14.25" customHeight="1">
      <c r="A62" s="124" t="s">
        <v>600</v>
      </c>
      <c r="B62" s="166">
        <v>1</v>
      </c>
      <c r="C62" s="303">
        <f t="shared" si="0"/>
        <v>0.011363636363636364</v>
      </c>
    </row>
    <row r="63" spans="1:3" ht="14.25" customHeight="1">
      <c r="A63" s="124" t="s">
        <v>601</v>
      </c>
      <c r="B63" s="166">
        <v>0</v>
      </c>
      <c r="C63" s="303">
        <f t="shared" si="0"/>
        <v>0</v>
      </c>
    </row>
    <row r="64" spans="1:3" ht="14.25" customHeight="1">
      <c r="A64" s="124" t="s">
        <v>602</v>
      </c>
      <c r="B64" s="166" t="s">
        <v>641</v>
      </c>
      <c r="C64" s="303" t="str">
        <f t="shared" si="0"/>
        <v>-</v>
      </c>
    </row>
    <row r="65" spans="1:3" ht="14.25" customHeight="1">
      <c r="A65" s="124" t="s">
        <v>603</v>
      </c>
      <c r="B65" s="166" t="s">
        <v>641</v>
      </c>
      <c r="C65" s="303" t="str">
        <f t="shared" si="0"/>
        <v>-</v>
      </c>
    </row>
    <row r="66" spans="1:3" ht="14.25" customHeight="1">
      <c r="A66" s="124" t="s">
        <v>604</v>
      </c>
      <c r="B66" s="166" t="s">
        <v>641</v>
      </c>
      <c r="C66" s="303" t="str">
        <f t="shared" si="0"/>
        <v>-</v>
      </c>
    </row>
    <row r="67" spans="1:3" ht="14.25" customHeight="1">
      <c r="A67" s="10" t="s">
        <v>605</v>
      </c>
      <c r="B67" s="23">
        <v>0</v>
      </c>
      <c r="C67" s="736">
        <f t="shared" si="0"/>
        <v>0</v>
      </c>
    </row>
    <row r="68" ht="12.75">
      <c r="A68" s="161" t="s">
        <v>403</v>
      </c>
    </row>
  </sheetData>
  <mergeCells count="2">
    <mergeCell ref="A44:C44"/>
    <mergeCell ref="F6:H6"/>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rowBreaks count="1" manualBreakCount="1">
    <brk id="43" max="7" man="1"/>
  </rowBreaks>
  <drawing r:id="rId1"/>
</worksheet>
</file>

<file path=xl/worksheets/sheet14.xml><?xml version="1.0" encoding="utf-8"?>
<worksheet xmlns="http://schemas.openxmlformats.org/spreadsheetml/2006/main" xmlns:r="http://schemas.openxmlformats.org/officeDocument/2006/relationships">
  <sheetPr codeName="Hoja16"/>
  <dimension ref="A1:V38"/>
  <sheetViews>
    <sheetView zoomScaleSheetLayoutView="100" workbookViewId="0" topLeftCell="A1">
      <selection activeCell="A3" sqref="A3"/>
    </sheetView>
  </sheetViews>
  <sheetFormatPr defaultColWidth="11.421875" defaultRowHeight="12.75"/>
  <cols>
    <col min="1" max="1" width="31.00390625" style="0" customWidth="1"/>
    <col min="2" max="2" width="1.1484375" style="0" customWidth="1"/>
    <col min="3" max="5" width="9.7109375" style="0" customWidth="1"/>
    <col min="6" max="6" width="1.1484375" style="0" customWidth="1"/>
    <col min="7" max="9" width="9.7109375" style="0" customWidth="1"/>
    <col min="11" max="11" width="3.57421875" style="366" customWidth="1"/>
    <col min="12" max="18" width="11.421875" style="410" customWidth="1"/>
    <col min="19" max="19" width="11.421875" style="238" customWidth="1"/>
    <col min="20" max="21" width="11.421875" style="366" customWidth="1"/>
    <col min="22" max="22" width="11.421875" style="334" customWidth="1"/>
  </cols>
  <sheetData>
    <row r="1" spans="3:22" s="1" customFormat="1" ht="13.5" customHeight="1">
      <c r="C1" s="3"/>
      <c r="D1" s="3"/>
      <c r="E1" s="3"/>
      <c r="F1" s="3"/>
      <c r="L1" s="392"/>
      <c r="M1" s="392"/>
      <c r="N1" s="392"/>
      <c r="O1" s="392"/>
      <c r="P1" s="392"/>
      <c r="Q1" s="392"/>
      <c r="R1" s="392"/>
      <c r="S1" s="47"/>
      <c r="V1" s="328"/>
    </row>
    <row r="2" spans="1:22" s="1" customFormat="1" ht="21" customHeight="1">
      <c r="A2" s="264" t="s">
        <v>645</v>
      </c>
      <c r="B2" s="264"/>
      <c r="C2" s="263"/>
      <c r="D2" s="263"/>
      <c r="E2" s="263"/>
      <c r="F2" s="263"/>
      <c r="G2" s="263"/>
      <c r="H2" s="263"/>
      <c r="I2" s="263"/>
      <c r="J2" s="206"/>
      <c r="L2" s="392"/>
      <c r="M2" s="392"/>
      <c r="N2" s="392"/>
      <c r="O2" s="392"/>
      <c r="P2" s="392"/>
      <c r="Q2" s="392"/>
      <c r="R2" s="392"/>
      <c r="S2" s="47"/>
      <c r="V2" s="328"/>
    </row>
    <row r="3" spans="1:22" s="45" customFormat="1" ht="12.75" customHeight="1">
      <c r="A3" s="1"/>
      <c r="B3" s="1"/>
      <c r="C3" s="1"/>
      <c r="D3" s="1"/>
      <c r="E3" s="131"/>
      <c r="F3" s="131"/>
      <c r="G3" s="3"/>
      <c r="H3" s="3"/>
      <c r="I3" s="1"/>
      <c r="J3" s="1"/>
      <c r="K3" s="1"/>
      <c r="L3" s="411"/>
      <c r="M3" s="411"/>
      <c r="N3" s="411"/>
      <c r="O3" s="411"/>
      <c r="P3" s="411"/>
      <c r="Q3" s="411"/>
      <c r="R3" s="411"/>
      <c r="S3" s="46"/>
      <c r="V3" s="333"/>
    </row>
    <row r="4" spans="1:22" s="45" customFormat="1" ht="12.75" customHeight="1">
      <c r="A4" s="1"/>
      <c r="B4" s="1"/>
      <c r="C4" s="1"/>
      <c r="D4" s="1"/>
      <c r="E4" s="131"/>
      <c r="F4" s="131"/>
      <c r="G4" s="3"/>
      <c r="H4" s="3"/>
      <c r="I4" s="1"/>
      <c r="J4" s="1"/>
      <c r="K4" s="1"/>
      <c r="L4" s="411"/>
      <c r="M4" s="411"/>
      <c r="N4" s="411"/>
      <c r="O4" s="411"/>
      <c r="P4" s="411"/>
      <c r="Q4" s="411"/>
      <c r="R4" s="411"/>
      <c r="S4" s="46"/>
      <c r="V4" s="333"/>
    </row>
    <row r="5" spans="1:22" s="120" customFormat="1" ht="18.75">
      <c r="A5" s="319" t="s">
        <v>584</v>
      </c>
      <c r="B5" s="319"/>
      <c r="C5" s="132"/>
      <c r="D5" s="132"/>
      <c r="E5" s="132"/>
      <c r="F5" s="132"/>
      <c r="G5" s="132"/>
      <c r="H5" s="132"/>
      <c r="I5" s="132"/>
      <c r="K5" s="1"/>
      <c r="L5" s="392"/>
      <c r="M5" s="392"/>
      <c r="N5" s="392"/>
      <c r="O5" s="392"/>
      <c r="P5" s="392"/>
      <c r="Q5" s="392"/>
      <c r="R5" s="392"/>
      <c r="S5" s="47"/>
      <c r="T5" s="1"/>
      <c r="U5" s="1"/>
      <c r="V5" s="328"/>
    </row>
    <row r="6" ht="12.75" customHeight="1"/>
    <row r="7" ht="12.75" customHeight="1"/>
    <row r="8" spans="1:7" ht="12.75" customHeight="1">
      <c r="A8" s="4"/>
      <c r="C8" s="571" t="s">
        <v>511</v>
      </c>
      <c r="G8" s="571" t="s">
        <v>512</v>
      </c>
    </row>
    <row r="9" spans="1:22" s="124" customFormat="1" ht="18" customHeight="1">
      <c r="A9" s="7"/>
      <c r="B9" s="9"/>
      <c r="C9" s="539">
        <v>2008</v>
      </c>
      <c r="D9" s="539">
        <v>2009</v>
      </c>
      <c r="E9" s="539">
        <v>2010</v>
      </c>
      <c r="G9" s="539">
        <v>2007</v>
      </c>
      <c r="H9" s="539">
        <v>2008</v>
      </c>
      <c r="I9" s="539">
        <v>2009</v>
      </c>
      <c r="K9" s="45"/>
      <c r="L9" s="411"/>
      <c r="M9" s="411"/>
      <c r="N9" s="411"/>
      <c r="O9" s="411"/>
      <c r="P9" s="411"/>
      <c r="Q9" s="411"/>
      <c r="R9" s="411"/>
      <c r="S9" s="46"/>
      <c r="T9" s="45"/>
      <c r="U9" s="45"/>
      <c r="V9" s="333"/>
    </row>
    <row r="10" spans="1:9" s="124" customFormat="1" ht="15" customHeight="1">
      <c r="A10" s="572" t="s">
        <v>513</v>
      </c>
      <c r="B10" s="257"/>
      <c r="C10" s="598" t="s">
        <v>684</v>
      </c>
      <c r="D10" s="599" t="s">
        <v>684</v>
      </c>
      <c r="E10" s="599" t="s">
        <v>684</v>
      </c>
      <c r="F10" s="1"/>
      <c r="G10" s="599" t="s">
        <v>684</v>
      </c>
      <c r="H10" s="599" t="s">
        <v>684</v>
      </c>
      <c r="I10" s="599" t="s">
        <v>684</v>
      </c>
    </row>
    <row r="11" spans="1:9" s="124" customFormat="1" ht="19.5" customHeight="1">
      <c r="A11" s="573" t="s">
        <v>514</v>
      </c>
      <c r="B11" s="257"/>
      <c r="C11" s="540"/>
      <c r="D11" s="445"/>
      <c r="E11" s="412"/>
      <c r="F11" s="257"/>
      <c r="G11" s="540"/>
      <c r="H11" s="445"/>
      <c r="I11" s="445"/>
    </row>
    <row r="12" spans="1:12" s="124" customFormat="1" ht="17.25" customHeight="1">
      <c r="A12" s="257" t="s">
        <v>460</v>
      </c>
      <c r="B12" s="257"/>
      <c r="C12" s="583">
        <v>957940</v>
      </c>
      <c r="D12" s="542">
        <v>902100</v>
      </c>
      <c r="E12" s="600">
        <v>925915</v>
      </c>
      <c r="F12" s="242"/>
      <c r="G12" s="583">
        <v>620848.38</v>
      </c>
      <c r="H12" s="542">
        <v>1029657.9</v>
      </c>
      <c r="I12" s="600">
        <v>681161.69</v>
      </c>
      <c r="L12" s="449"/>
    </row>
    <row r="13" spans="1:9" s="124" customFormat="1" ht="17.25" customHeight="1">
      <c r="A13" s="578" t="s">
        <v>462</v>
      </c>
      <c r="B13" s="9"/>
      <c r="C13" s="588">
        <v>21000</v>
      </c>
      <c r="D13" s="589">
        <v>29000</v>
      </c>
      <c r="E13" s="590">
        <v>39000</v>
      </c>
      <c r="F13" s="35"/>
      <c r="G13" s="588">
        <v>18247.51</v>
      </c>
      <c r="H13" s="589">
        <v>22779.89</v>
      </c>
      <c r="I13" s="590">
        <v>29887.41</v>
      </c>
    </row>
    <row r="14" spans="1:9" s="124" customFormat="1" ht="12.75" customHeight="1">
      <c r="A14" s="579" t="s">
        <v>463</v>
      </c>
      <c r="B14" s="9"/>
      <c r="C14" s="591">
        <v>12000</v>
      </c>
      <c r="D14" s="592">
        <v>12000</v>
      </c>
      <c r="E14" s="593">
        <v>10000</v>
      </c>
      <c r="F14" s="35"/>
      <c r="G14" s="591">
        <v>7832.04</v>
      </c>
      <c r="H14" s="592">
        <v>11831.91</v>
      </c>
      <c r="I14" s="593">
        <v>5250.5</v>
      </c>
    </row>
    <row r="15" spans="1:9" s="124" customFormat="1" ht="12.75" customHeight="1">
      <c r="A15" s="579" t="s">
        <v>464</v>
      </c>
      <c r="B15" s="9"/>
      <c r="C15" s="591">
        <v>51440</v>
      </c>
      <c r="D15" s="592">
        <v>50600</v>
      </c>
      <c r="E15" s="593">
        <v>52600</v>
      </c>
      <c r="F15" s="35"/>
      <c r="G15" s="591">
        <v>30656.86</v>
      </c>
      <c r="H15" s="592">
        <v>34323.15</v>
      </c>
      <c r="I15" s="593">
        <v>31489.52</v>
      </c>
    </row>
    <row r="16" spans="1:9" s="124" customFormat="1" ht="12.75" customHeight="1">
      <c r="A16" s="579" t="s">
        <v>465</v>
      </c>
      <c r="B16" s="9"/>
      <c r="C16" s="591">
        <v>69500</v>
      </c>
      <c r="D16" s="592">
        <v>69500</v>
      </c>
      <c r="E16" s="593">
        <v>117315</v>
      </c>
      <c r="F16" s="35"/>
      <c r="G16" s="591">
        <v>76191.67</v>
      </c>
      <c r="H16" s="592">
        <v>57742.97</v>
      </c>
      <c r="I16" s="593">
        <v>43950.89</v>
      </c>
    </row>
    <row r="17" spans="1:9" s="124" customFormat="1" ht="12.75" customHeight="1">
      <c r="A17" s="579" t="s">
        <v>466</v>
      </c>
      <c r="B17" s="9"/>
      <c r="C17" s="591">
        <v>23000</v>
      </c>
      <c r="D17" s="592">
        <v>23000</v>
      </c>
      <c r="E17" s="593">
        <v>22000</v>
      </c>
      <c r="F17" s="35"/>
      <c r="G17" s="591">
        <v>106058.09</v>
      </c>
      <c r="H17" s="592">
        <v>1068.79</v>
      </c>
      <c r="I17" s="593">
        <v>65661.07</v>
      </c>
    </row>
    <row r="18" spans="1:9" s="124" customFormat="1" ht="12.75" customHeight="1">
      <c r="A18" s="580" t="s">
        <v>467</v>
      </c>
      <c r="B18" s="581"/>
      <c r="C18" s="594">
        <v>0</v>
      </c>
      <c r="D18" s="595">
        <v>0</v>
      </c>
      <c r="E18" s="596">
        <v>0</v>
      </c>
      <c r="F18" s="35"/>
      <c r="G18" s="594">
        <v>0</v>
      </c>
      <c r="H18" s="595">
        <v>0</v>
      </c>
      <c r="I18" s="596">
        <v>0</v>
      </c>
    </row>
    <row r="19" spans="1:9" s="124" customFormat="1" ht="12.75" customHeight="1">
      <c r="A19" s="579" t="s">
        <v>474</v>
      </c>
      <c r="B19" s="9"/>
      <c r="C19" s="591">
        <v>766000</v>
      </c>
      <c r="D19" s="592">
        <v>700000</v>
      </c>
      <c r="E19" s="593">
        <v>675000</v>
      </c>
      <c r="F19" s="35"/>
      <c r="G19" s="591">
        <v>381862.21</v>
      </c>
      <c r="H19" s="592">
        <v>811911.19</v>
      </c>
      <c r="I19" s="593">
        <v>486922.3</v>
      </c>
    </row>
    <row r="20" spans="1:9" s="124" customFormat="1" ht="12.75" customHeight="1">
      <c r="A20" s="579" t="s">
        <v>468</v>
      </c>
      <c r="B20" s="9"/>
      <c r="C20" s="591">
        <v>0</v>
      </c>
      <c r="D20" s="592">
        <v>0</v>
      </c>
      <c r="E20" s="593">
        <v>0</v>
      </c>
      <c r="F20" s="35"/>
      <c r="G20" s="591">
        <v>0</v>
      </c>
      <c r="H20" s="592">
        <v>0</v>
      </c>
      <c r="I20" s="593">
        <v>0</v>
      </c>
    </row>
    <row r="21" spans="1:9" s="124" customFormat="1" ht="12.75" customHeight="1">
      <c r="A21" s="582" t="s">
        <v>469</v>
      </c>
      <c r="B21" s="9"/>
      <c r="C21" s="597">
        <v>15000</v>
      </c>
      <c r="D21" s="597">
        <v>18000</v>
      </c>
      <c r="E21" s="597">
        <v>10000</v>
      </c>
      <c r="F21" s="35"/>
      <c r="G21" s="597">
        <v>0</v>
      </c>
      <c r="H21" s="597">
        <v>90000</v>
      </c>
      <c r="I21" s="597">
        <v>18000</v>
      </c>
    </row>
    <row r="22" spans="1:9" s="124" customFormat="1" ht="19.5" customHeight="1">
      <c r="A22" s="257" t="s">
        <v>515</v>
      </c>
      <c r="B22" s="257"/>
      <c r="C22" s="583"/>
      <c r="D22" s="542"/>
      <c r="E22" s="542"/>
      <c r="F22" s="158"/>
      <c r="G22" s="542"/>
      <c r="H22" s="542"/>
      <c r="I22" s="542"/>
    </row>
    <row r="23" spans="1:9" s="9" customFormat="1" ht="17.25" customHeight="1">
      <c r="A23" s="257" t="s">
        <v>461</v>
      </c>
      <c r="B23" s="257"/>
      <c r="C23" s="33">
        <v>957940</v>
      </c>
      <c r="D23" s="33">
        <v>902100</v>
      </c>
      <c r="E23" s="33">
        <v>925915</v>
      </c>
      <c r="F23" s="242"/>
      <c r="G23" s="33">
        <v>586853.6</v>
      </c>
      <c r="H23" s="33">
        <v>911059.22</v>
      </c>
      <c r="I23" s="33">
        <v>832216.99</v>
      </c>
    </row>
    <row r="24" spans="1:12" s="124" customFormat="1" ht="17.25" customHeight="1">
      <c r="A24" s="574" t="s">
        <v>516</v>
      </c>
      <c r="B24" s="257"/>
      <c r="C24" s="575"/>
      <c r="D24" s="576"/>
      <c r="E24" s="577"/>
      <c r="F24" s="242"/>
      <c r="G24" s="575"/>
      <c r="H24" s="576"/>
      <c r="I24" s="577"/>
      <c r="L24" s="449"/>
    </row>
    <row r="25" spans="1:9" s="124" customFormat="1" ht="12.75" customHeight="1">
      <c r="A25" s="578" t="s">
        <v>470</v>
      </c>
      <c r="B25" s="9"/>
      <c r="C25" s="588">
        <v>13940</v>
      </c>
      <c r="D25" s="589">
        <v>23800</v>
      </c>
      <c r="E25" s="590">
        <v>44006</v>
      </c>
      <c r="F25" s="35"/>
      <c r="G25" s="588">
        <v>13530.29</v>
      </c>
      <c r="H25" s="589">
        <v>13381.08</v>
      </c>
      <c r="I25" s="590">
        <v>22598.5</v>
      </c>
    </row>
    <row r="26" spans="1:9" s="124" customFormat="1" ht="12.75" customHeight="1">
      <c r="A26" s="580" t="s">
        <v>471</v>
      </c>
      <c r="B26" s="581"/>
      <c r="C26" s="594">
        <v>122500</v>
      </c>
      <c r="D26" s="595">
        <v>113000</v>
      </c>
      <c r="E26" s="596">
        <v>141562</v>
      </c>
      <c r="F26" s="35"/>
      <c r="G26" s="594">
        <v>85184.39</v>
      </c>
      <c r="H26" s="595">
        <v>118442.19</v>
      </c>
      <c r="I26" s="596">
        <v>95099.92</v>
      </c>
    </row>
    <row r="27" spans="1:9" s="124" customFormat="1" ht="12.75" customHeight="1">
      <c r="A27" s="579" t="s">
        <v>472</v>
      </c>
      <c r="B27" s="9"/>
      <c r="C27" s="591">
        <v>18000</v>
      </c>
      <c r="D27" s="592">
        <v>25000</v>
      </c>
      <c r="E27" s="593">
        <v>20000</v>
      </c>
      <c r="F27" s="35"/>
      <c r="G27" s="591">
        <v>15000</v>
      </c>
      <c r="H27" s="592">
        <v>17945.02</v>
      </c>
      <c r="I27" s="593">
        <v>14659.01</v>
      </c>
    </row>
    <row r="28" spans="1:9" s="124" customFormat="1" ht="12.75" customHeight="1">
      <c r="A28" s="579" t="s">
        <v>465</v>
      </c>
      <c r="B28" s="9"/>
      <c r="C28" s="591">
        <v>5500</v>
      </c>
      <c r="D28" s="592">
        <v>3500</v>
      </c>
      <c r="E28" s="593">
        <v>14500</v>
      </c>
      <c r="F28" s="35"/>
      <c r="G28" s="591">
        <v>3765.63</v>
      </c>
      <c r="H28" s="592">
        <v>1826.28</v>
      </c>
      <c r="I28" s="593">
        <v>969.02</v>
      </c>
    </row>
    <row r="29" spans="1:9" s="124" customFormat="1" ht="12.75" customHeight="1">
      <c r="A29" s="579" t="s">
        <v>473</v>
      </c>
      <c r="B29" s="9"/>
      <c r="C29" s="591">
        <v>698000</v>
      </c>
      <c r="D29" s="592">
        <v>633800</v>
      </c>
      <c r="E29" s="593">
        <v>597847</v>
      </c>
      <c r="F29" s="35"/>
      <c r="G29" s="591">
        <v>373173.29</v>
      </c>
      <c r="H29" s="592">
        <v>663264.65</v>
      </c>
      <c r="I29" s="593">
        <v>599828.61</v>
      </c>
    </row>
    <row r="30" spans="1:9" s="124" customFormat="1" ht="12.75" customHeight="1">
      <c r="A30" s="579" t="s">
        <v>474</v>
      </c>
      <c r="B30" s="9"/>
      <c r="C30" s="591">
        <v>0</v>
      </c>
      <c r="D30" s="592">
        <v>3000</v>
      </c>
      <c r="E30" s="593">
        <v>0</v>
      </c>
      <c r="F30" s="35"/>
      <c r="G30" s="591">
        <v>0</v>
      </c>
      <c r="H30" s="592">
        <v>0</v>
      </c>
      <c r="I30" s="593">
        <v>2861.93</v>
      </c>
    </row>
    <row r="31" spans="1:9" s="124" customFormat="1" ht="12.75" customHeight="1">
      <c r="A31" s="579" t="s">
        <v>468</v>
      </c>
      <c r="B31" s="9"/>
      <c r="C31" s="591">
        <v>0</v>
      </c>
      <c r="D31" s="592">
        <v>0</v>
      </c>
      <c r="E31" s="593">
        <v>0</v>
      </c>
      <c r="F31" s="35"/>
      <c r="G31" s="591">
        <v>0</v>
      </c>
      <c r="H31" s="592">
        <v>0</v>
      </c>
      <c r="I31" s="593">
        <v>0</v>
      </c>
    </row>
    <row r="32" spans="1:9" s="124" customFormat="1" ht="12.75" customHeight="1">
      <c r="A32" s="10" t="s">
        <v>469</v>
      </c>
      <c r="B32" s="9"/>
      <c r="C32" s="524">
        <v>100000</v>
      </c>
      <c r="D32" s="524">
        <v>100000</v>
      </c>
      <c r="E32" s="524">
        <v>108000</v>
      </c>
      <c r="F32" s="35"/>
      <c r="G32" s="524">
        <v>96200</v>
      </c>
      <c r="H32" s="524">
        <v>96200</v>
      </c>
      <c r="I32" s="524">
        <v>96200</v>
      </c>
    </row>
    <row r="33" spans="1:18" ht="19.5" customHeight="1">
      <c r="A33" s="789" t="s">
        <v>475</v>
      </c>
      <c r="B33" s="790"/>
      <c r="C33" s="789"/>
      <c r="D33" s="789"/>
      <c r="E33" s="789"/>
      <c r="G33" s="451"/>
      <c r="H33" s="451"/>
      <c r="I33" s="451"/>
      <c r="M33" s="411"/>
      <c r="N33" s="411"/>
      <c r="O33" s="411"/>
      <c r="P33" s="411"/>
      <c r="Q33" s="411"/>
      <c r="R33" s="411"/>
    </row>
    <row r="34" spans="1:2" ht="12.75">
      <c r="A34" s="584" t="s">
        <v>517</v>
      </c>
      <c r="B34" s="584"/>
    </row>
    <row r="35" spans="1:2" ht="10.5" customHeight="1">
      <c r="A35" s="326" t="s">
        <v>518</v>
      </c>
      <c r="B35" s="326"/>
    </row>
    <row r="36" spans="1:2" ht="10.5" customHeight="1">
      <c r="A36" s="326" t="s">
        <v>519</v>
      </c>
      <c r="B36" s="326"/>
    </row>
    <row r="37" spans="1:2" ht="10.5" customHeight="1">
      <c r="A37" s="326" t="s">
        <v>520</v>
      </c>
      <c r="B37" s="326"/>
    </row>
    <row r="38" spans="1:2" ht="10.5" customHeight="1">
      <c r="A38" s="326" t="s">
        <v>521</v>
      </c>
      <c r="B38" s="326"/>
    </row>
  </sheetData>
  <mergeCells count="1">
    <mergeCell ref="A33:E33"/>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2.xml><?xml version="1.0" encoding="utf-8"?>
<worksheet xmlns="http://schemas.openxmlformats.org/spreadsheetml/2006/main" xmlns:r="http://schemas.openxmlformats.org/officeDocument/2006/relationships">
  <sheetPr codeName="Hoja12"/>
  <dimension ref="A1:T85"/>
  <sheetViews>
    <sheetView zoomScaleSheetLayoutView="100" workbookViewId="0" topLeftCell="A1">
      <selection activeCell="A3" sqref="A3"/>
    </sheetView>
  </sheetViews>
  <sheetFormatPr defaultColWidth="11.421875" defaultRowHeight="12.75"/>
  <cols>
    <col min="1" max="1" width="13.57421875" style="199" customWidth="1"/>
    <col min="2" max="2" width="24.7109375" style="0" customWidth="1"/>
    <col min="3" max="3" width="7.00390625" style="203" customWidth="1"/>
    <col min="4" max="4" width="2.7109375" style="0" customWidth="1"/>
    <col min="5" max="5" width="13.57421875" style="0" customWidth="1"/>
    <col min="6" max="6" width="24.7109375" style="0" customWidth="1"/>
    <col min="7" max="7" width="7.421875" style="0" customWidth="1"/>
  </cols>
  <sheetData>
    <row r="1" spans="1:20" s="1" customFormat="1" ht="13.5" customHeight="1">
      <c r="A1" s="3"/>
      <c r="C1" s="387"/>
      <c r="G1" s="169"/>
      <c r="H1" s="266"/>
      <c r="I1" s="371"/>
      <c r="J1" s="372"/>
      <c r="K1" s="373"/>
      <c r="L1" s="373"/>
      <c r="M1" s="373"/>
      <c r="N1" s="47"/>
      <c r="O1" s="47"/>
      <c r="P1" s="328"/>
      <c r="Q1" s="328"/>
      <c r="R1" s="328"/>
      <c r="S1" s="328"/>
      <c r="T1" s="328"/>
    </row>
    <row r="2" spans="1:20" s="1" customFormat="1" ht="21" customHeight="1">
      <c r="A2" s="264" t="s">
        <v>645</v>
      </c>
      <c r="B2" s="263"/>
      <c r="C2" s="388"/>
      <c r="D2" s="264"/>
      <c r="E2" s="263"/>
      <c r="F2" s="263"/>
      <c r="G2" s="263"/>
      <c r="H2" s="269"/>
      <c r="I2" s="371"/>
      <c r="J2" s="372"/>
      <c r="K2" s="373"/>
      <c r="L2" s="373"/>
      <c r="M2" s="373"/>
      <c r="N2" s="47"/>
      <c r="O2" s="47"/>
      <c r="P2" s="328"/>
      <c r="Q2" s="328"/>
      <c r="R2" s="328"/>
      <c r="S2" s="328"/>
      <c r="T2" s="328"/>
    </row>
    <row r="3" spans="1:20" s="1" customFormat="1" ht="11.25" customHeight="1">
      <c r="A3" s="3"/>
      <c r="C3" s="387"/>
      <c r="I3" s="371"/>
      <c r="J3" s="372"/>
      <c r="K3" s="373"/>
      <c r="L3" s="373"/>
      <c r="M3" s="373"/>
      <c r="N3" s="47"/>
      <c r="O3" s="47"/>
      <c r="P3" s="328"/>
      <c r="Q3" s="328"/>
      <c r="R3" s="328"/>
      <c r="S3" s="328"/>
      <c r="T3" s="328"/>
    </row>
    <row r="4" spans="1:20" s="4" customFormat="1" ht="18.75">
      <c r="A4" s="24" t="s">
        <v>434</v>
      </c>
      <c r="B4" s="12"/>
      <c r="C4" s="414"/>
      <c r="D4" s="13"/>
      <c r="E4" s="13"/>
      <c r="F4" s="13"/>
      <c r="G4" s="13"/>
      <c r="H4" s="19"/>
      <c r="I4" s="19"/>
      <c r="J4" s="18"/>
      <c r="M4" s="351"/>
      <c r="N4" s="351"/>
      <c r="O4" s="351"/>
      <c r="P4" s="351"/>
      <c r="Q4" s="351"/>
      <c r="R4" s="351"/>
      <c r="S4" s="351"/>
      <c r="T4" s="351"/>
    </row>
    <row r="5" spans="1:20" s="18" customFormat="1" ht="7.5" customHeight="1">
      <c r="A5" s="239"/>
      <c r="B5" s="389"/>
      <c r="C5" s="415"/>
      <c r="D5" s="19"/>
      <c r="E5" s="259"/>
      <c r="F5" s="259"/>
      <c r="G5" s="259"/>
      <c r="H5" s="19"/>
      <c r="I5" s="19"/>
      <c r="M5" s="345"/>
      <c r="N5" s="345"/>
      <c r="O5" s="345"/>
      <c r="P5" s="345"/>
      <c r="Q5" s="345"/>
      <c r="R5" s="345"/>
      <c r="S5" s="345"/>
      <c r="T5" s="345"/>
    </row>
    <row r="6" spans="1:20" s="4" customFormat="1" ht="15">
      <c r="A6" s="121" t="s">
        <v>437</v>
      </c>
      <c r="B6" s="365"/>
      <c r="C6" s="204"/>
      <c r="E6" s="5"/>
      <c r="F6" s="5"/>
      <c r="M6" s="351"/>
      <c r="N6" s="351"/>
      <c r="O6" s="351"/>
      <c r="P6" s="351"/>
      <c r="Q6" s="351"/>
      <c r="R6" s="351"/>
      <c r="S6" s="351"/>
      <c r="T6" s="351"/>
    </row>
    <row r="7" spans="1:20" s="4" customFormat="1" ht="21.75" customHeight="1">
      <c r="A7" s="314" t="s">
        <v>435</v>
      </c>
      <c r="B7" s="152" t="s">
        <v>428</v>
      </c>
      <c r="C7" s="288" t="s">
        <v>21</v>
      </c>
      <c r="G7" s="129"/>
      <c r="M7" s="351"/>
      <c r="N7" s="351"/>
      <c r="O7" s="351"/>
      <c r="P7" s="351"/>
      <c r="Q7" s="351"/>
      <c r="R7" s="351"/>
      <c r="S7" s="351"/>
      <c r="T7" s="351"/>
    </row>
    <row r="8" spans="1:20" s="4" customFormat="1" ht="12.75" customHeight="1">
      <c r="A8" s="514" t="s">
        <v>646</v>
      </c>
      <c r="B8" s="511" t="s">
        <v>645</v>
      </c>
      <c r="C8" s="515">
        <v>165</v>
      </c>
      <c r="D8" s="135"/>
      <c r="E8" s="517"/>
      <c r="F8" s="518"/>
      <c r="G8" s="519"/>
      <c r="M8" s="351"/>
      <c r="N8" s="351"/>
      <c r="O8" s="351"/>
      <c r="P8" s="351"/>
      <c r="Q8" s="351"/>
      <c r="R8" s="351"/>
      <c r="S8" s="351"/>
      <c r="T8" s="351"/>
    </row>
    <row r="9" spans="1:7" s="124" customFormat="1" ht="12.75" customHeight="1">
      <c r="A9" s="510" t="s">
        <v>647</v>
      </c>
      <c r="B9" s="512" t="s">
        <v>645</v>
      </c>
      <c r="C9" s="516">
        <v>165</v>
      </c>
      <c r="D9" s="200"/>
      <c r="E9" s="510"/>
      <c r="F9" s="512"/>
      <c r="G9" s="516"/>
    </row>
    <row r="10" spans="1:8" s="124" customFormat="1" ht="12.75" customHeight="1">
      <c r="A10" s="740" t="s">
        <v>648</v>
      </c>
      <c r="B10" s="512" t="s">
        <v>645</v>
      </c>
      <c r="C10" s="516">
        <v>154</v>
      </c>
      <c r="D10" s="200"/>
      <c r="E10" s="510"/>
      <c r="F10" s="512"/>
      <c r="G10" s="516"/>
      <c r="H10" s="4"/>
    </row>
    <row r="11" spans="1:7" s="124" customFormat="1" ht="12.75" customHeight="1">
      <c r="A11" s="741" t="s">
        <v>649</v>
      </c>
      <c r="B11" s="742" t="s">
        <v>650</v>
      </c>
      <c r="C11" s="743">
        <v>11</v>
      </c>
      <c r="D11" s="200"/>
      <c r="E11" s="510"/>
      <c r="F11" s="512"/>
      <c r="G11" s="516"/>
    </row>
    <row r="12" spans="1:8" s="215" customFormat="1" ht="15.75" customHeight="1">
      <c r="A12" s="744" t="s">
        <v>651</v>
      </c>
      <c r="B12" s="745"/>
      <c r="C12" s="746"/>
      <c r="D12" s="747"/>
      <c r="E12" s="744"/>
      <c r="F12" s="745"/>
      <c r="G12" s="746"/>
      <c r="H12" s="133"/>
    </row>
    <row r="13" spans="1:7" s="124" customFormat="1" ht="12.75" customHeight="1">
      <c r="A13" s="510"/>
      <c r="B13" s="512"/>
      <c r="C13" s="516"/>
      <c r="D13" s="200"/>
      <c r="E13" s="510"/>
      <c r="F13" s="512"/>
      <c r="G13" s="516"/>
    </row>
    <row r="14" spans="1:8" s="124" customFormat="1" ht="12.75" customHeight="1">
      <c r="A14" s="151"/>
      <c r="B14" s="200"/>
      <c r="C14" s="513"/>
      <c r="D14" s="200"/>
      <c r="E14" s="151"/>
      <c r="F14" s="200"/>
      <c r="G14" s="513"/>
      <c r="H14" s="4"/>
    </row>
    <row r="15" spans="1:7" s="124" customFormat="1" ht="12.75" customHeight="1">
      <c r="A15" s="151"/>
      <c r="B15" s="200"/>
      <c r="C15" s="513"/>
      <c r="D15" s="200"/>
      <c r="E15" s="151"/>
      <c r="F15" s="200"/>
      <c r="G15" s="513"/>
    </row>
    <row r="16" spans="1:8" s="124" customFormat="1" ht="12.75" customHeight="1">
      <c r="A16" s="151"/>
      <c r="B16" s="200"/>
      <c r="C16" s="513"/>
      <c r="D16" s="200"/>
      <c r="E16" s="151"/>
      <c r="F16" s="200"/>
      <c r="G16" s="513"/>
      <c r="H16" s="4"/>
    </row>
    <row r="17" spans="1:7" s="124" customFormat="1" ht="12.75" customHeight="1">
      <c r="A17" s="151"/>
      <c r="B17" s="200"/>
      <c r="C17" s="513"/>
      <c r="D17" s="200"/>
      <c r="E17" s="151"/>
      <c r="F17" s="200"/>
      <c r="G17" s="513"/>
    </row>
    <row r="18" spans="1:8" s="124" customFormat="1" ht="12.75" customHeight="1">
      <c r="A18" s="151"/>
      <c r="B18" s="200"/>
      <c r="C18" s="513"/>
      <c r="D18" s="200"/>
      <c r="E18" s="151"/>
      <c r="F18" s="200"/>
      <c r="G18" s="513"/>
      <c r="H18" s="4"/>
    </row>
    <row r="19" spans="1:7" s="124" customFormat="1" ht="12.75" customHeight="1">
      <c r="A19" s="151"/>
      <c r="B19" s="200"/>
      <c r="C19" s="513"/>
      <c r="D19" s="200"/>
      <c r="E19" s="151"/>
      <c r="F19" s="200"/>
      <c r="G19" s="513"/>
    </row>
    <row r="20" spans="1:8" s="124" customFormat="1" ht="12.75" customHeight="1">
      <c r="A20" s="151"/>
      <c r="B20" s="200"/>
      <c r="C20" s="513"/>
      <c r="D20" s="200"/>
      <c r="E20" s="151"/>
      <c r="F20" s="200"/>
      <c r="G20" s="513"/>
      <c r="H20" s="4"/>
    </row>
    <row r="21" spans="1:7" s="124" customFormat="1" ht="12.75" customHeight="1">
      <c r="A21" s="151"/>
      <c r="B21" s="200"/>
      <c r="C21" s="513"/>
      <c r="D21" s="200"/>
      <c r="E21" s="151"/>
      <c r="F21" s="200"/>
      <c r="G21" s="513"/>
    </row>
    <row r="22" spans="1:8" s="124" customFormat="1" ht="12.75" customHeight="1">
      <c r="A22" s="151"/>
      <c r="B22" s="200"/>
      <c r="C22" s="513"/>
      <c r="D22" s="200"/>
      <c r="E22" s="151"/>
      <c r="F22" s="200"/>
      <c r="G22" s="513"/>
      <c r="H22" s="4"/>
    </row>
    <row r="23" spans="1:7" s="124" customFormat="1" ht="12.75" customHeight="1">
      <c r="A23" s="151"/>
      <c r="B23" s="200"/>
      <c r="C23" s="513"/>
      <c r="D23" s="200"/>
      <c r="E23" s="151"/>
      <c r="F23" s="200"/>
      <c r="G23" s="513"/>
    </row>
    <row r="24" spans="1:8" s="124" customFormat="1" ht="12.75" customHeight="1">
      <c r="A24" s="151"/>
      <c r="B24" s="200"/>
      <c r="C24" s="513"/>
      <c r="D24" s="200"/>
      <c r="E24" s="151"/>
      <c r="F24" s="200"/>
      <c r="G24" s="513"/>
      <c r="H24" s="4"/>
    </row>
    <row r="25" spans="1:7" s="124" customFormat="1" ht="12.75" customHeight="1">
      <c r="A25" s="151"/>
      <c r="B25" s="200"/>
      <c r="C25" s="513"/>
      <c r="D25" s="200"/>
      <c r="E25" s="151"/>
      <c r="F25" s="200"/>
      <c r="G25" s="513"/>
    </row>
    <row r="26" spans="1:8" s="124" customFormat="1" ht="12.75" customHeight="1">
      <c r="A26" s="151"/>
      <c r="B26" s="200"/>
      <c r="C26" s="513"/>
      <c r="D26" s="200"/>
      <c r="E26" s="151"/>
      <c r="F26" s="200"/>
      <c r="G26" s="513"/>
      <c r="H26" s="4"/>
    </row>
    <row r="27" spans="1:7" s="124" customFormat="1" ht="12.75" customHeight="1">
      <c r="A27" s="151"/>
      <c r="B27" s="200"/>
      <c r="C27" s="513"/>
      <c r="D27" s="200"/>
      <c r="E27" s="151"/>
      <c r="F27" s="200"/>
      <c r="G27" s="513"/>
    </row>
    <row r="28" spans="1:8" s="124" customFormat="1" ht="12.75" customHeight="1">
      <c r="A28" s="151"/>
      <c r="B28" s="200"/>
      <c r="C28" s="513"/>
      <c r="D28" s="200"/>
      <c r="E28" s="151"/>
      <c r="F28" s="200"/>
      <c r="G28" s="513"/>
      <c r="H28" s="4"/>
    </row>
    <row r="29" spans="1:7" s="124" customFormat="1" ht="12.75" customHeight="1">
      <c r="A29" s="151"/>
      <c r="B29" s="200"/>
      <c r="C29" s="513"/>
      <c r="D29" s="200"/>
      <c r="E29" s="151"/>
      <c r="F29" s="200"/>
      <c r="G29" s="513"/>
    </row>
    <row r="30" spans="1:8" s="124" customFormat="1" ht="12.75" customHeight="1">
      <c r="A30" s="151"/>
      <c r="B30" s="200"/>
      <c r="C30" s="513"/>
      <c r="D30" s="200"/>
      <c r="E30" s="151"/>
      <c r="F30" s="200"/>
      <c r="G30" s="513"/>
      <c r="H30" s="4"/>
    </row>
    <row r="31" spans="1:7" s="124" customFormat="1" ht="12.75" customHeight="1">
      <c r="A31" s="151"/>
      <c r="B31" s="200"/>
      <c r="C31" s="513"/>
      <c r="D31" s="200"/>
      <c r="E31" s="151"/>
      <c r="F31" s="200"/>
      <c r="G31" s="513"/>
    </row>
    <row r="32" spans="1:8" s="124" customFormat="1" ht="12.75" customHeight="1">
      <c r="A32" s="151"/>
      <c r="B32" s="200"/>
      <c r="C32" s="513"/>
      <c r="D32" s="200"/>
      <c r="E32" s="151"/>
      <c r="F32" s="200"/>
      <c r="G32" s="513"/>
      <c r="H32" s="4"/>
    </row>
    <row r="33" spans="1:7" s="124" customFormat="1" ht="12.75" customHeight="1">
      <c r="A33" s="151"/>
      <c r="B33" s="200"/>
      <c r="C33" s="513"/>
      <c r="D33" s="200"/>
      <c r="E33" s="151"/>
      <c r="F33" s="200"/>
      <c r="G33" s="513"/>
    </row>
    <row r="34" spans="1:8" s="124" customFormat="1" ht="12.75" customHeight="1">
      <c r="A34" s="151"/>
      <c r="B34" s="200"/>
      <c r="C34" s="513"/>
      <c r="D34" s="200"/>
      <c r="E34" s="151"/>
      <c r="F34" s="200"/>
      <c r="G34" s="513"/>
      <c r="H34" s="4"/>
    </row>
    <row r="35" spans="1:7" s="124" customFormat="1" ht="12.75" customHeight="1">
      <c r="A35" s="151"/>
      <c r="B35" s="200"/>
      <c r="C35" s="513"/>
      <c r="D35" s="200"/>
      <c r="E35" s="151"/>
      <c r="F35" s="200"/>
      <c r="G35" s="513"/>
    </row>
    <row r="36" spans="1:8" s="124" customFormat="1" ht="12.75" customHeight="1">
      <c r="A36" s="151"/>
      <c r="B36" s="200"/>
      <c r="C36" s="513"/>
      <c r="D36" s="200"/>
      <c r="E36" s="151"/>
      <c r="F36" s="200"/>
      <c r="G36" s="513"/>
      <c r="H36" s="4"/>
    </row>
    <row r="37" spans="1:7" s="124" customFormat="1" ht="12.75" customHeight="1">
      <c r="A37" s="151"/>
      <c r="B37" s="200"/>
      <c r="C37" s="513"/>
      <c r="D37" s="200"/>
      <c r="E37" s="151"/>
      <c r="F37" s="200"/>
      <c r="G37" s="513"/>
    </row>
    <row r="38" spans="1:8" s="124" customFormat="1" ht="12.75" customHeight="1">
      <c r="A38" s="151"/>
      <c r="B38" s="200"/>
      <c r="C38" s="513"/>
      <c r="D38" s="200"/>
      <c r="E38" s="151"/>
      <c r="F38" s="200"/>
      <c r="G38" s="513"/>
      <c r="H38" s="4"/>
    </row>
    <row r="39" spans="1:7" s="124" customFormat="1" ht="12.75" customHeight="1">
      <c r="A39" s="151"/>
      <c r="B39" s="200"/>
      <c r="C39" s="513"/>
      <c r="D39" s="200"/>
      <c r="E39" s="151"/>
      <c r="F39" s="200"/>
      <c r="G39" s="513"/>
    </row>
    <row r="40" spans="1:8" s="124" customFormat="1" ht="12.75" customHeight="1">
      <c r="A40" s="151"/>
      <c r="B40" s="200"/>
      <c r="C40" s="513"/>
      <c r="D40" s="200"/>
      <c r="E40" s="151"/>
      <c r="F40" s="200"/>
      <c r="G40" s="513"/>
      <c r="H40" s="4"/>
    </row>
    <row r="41" spans="1:7" s="124" customFormat="1" ht="12.75" customHeight="1">
      <c r="A41" s="151"/>
      <c r="B41" s="200"/>
      <c r="C41" s="513"/>
      <c r="D41" s="200"/>
      <c r="E41" s="151"/>
      <c r="F41" s="200"/>
      <c r="G41" s="513"/>
    </row>
    <row r="42" spans="1:8" s="124" customFormat="1" ht="12.75" customHeight="1">
      <c r="A42" s="151"/>
      <c r="B42" s="200"/>
      <c r="C42" s="513"/>
      <c r="D42" s="200"/>
      <c r="E42" s="151"/>
      <c r="F42" s="200"/>
      <c r="G42" s="513"/>
      <c r="H42" s="4"/>
    </row>
    <row r="43" spans="1:7" s="124" customFormat="1" ht="12.75" customHeight="1">
      <c r="A43" s="151"/>
      <c r="B43" s="200"/>
      <c r="C43" s="513"/>
      <c r="D43" s="200"/>
      <c r="E43" s="151"/>
      <c r="F43" s="200"/>
      <c r="G43" s="513"/>
    </row>
    <row r="44" spans="1:8" s="124" customFormat="1" ht="12.75" customHeight="1">
      <c r="A44" s="151"/>
      <c r="B44" s="200"/>
      <c r="C44" s="513"/>
      <c r="D44" s="200"/>
      <c r="E44" s="151"/>
      <c r="F44" s="200"/>
      <c r="G44" s="513"/>
      <c r="H44" s="4"/>
    </row>
    <row r="45" spans="1:7" s="124" customFormat="1" ht="12.75" customHeight="1">
      <c r="A45" s="151"/>
      <c r="B45" s="200"/>
      <c r="C45" s="513"/>
      <c r="D45" s="200"/>
      <c r="E45" s="151"/>
      <c r="F45" s="200"/>
      <c r="G45" s="513"/>
    </row>
    <row r="46" spans="1:8" s="124" customFormat="1" ht="12.75" customHeight="1">
      <c r="A46" s="151"/>
      <c r="B46" s="200"/>
      <c r="C46" s="513"/>
      <c r="D46" s="200"/>
      <c r="E46" s="151"/>
      <c r="F46" s="200"/>
      <c r="G46" s="513"/>
      <c r="H46" s="4"/>
    </row>
    <row r="47" spans="1:7" s="124" customFormat="1" ht="12.75" customHeight="1">
      <c r="A47" s="151"/>
      <c r="B47" s="200"/>
      <c r="C47" s="513"/>
      <c r="D47" s="200"/>
      <c r="E47" s="151"/>
      <c r="F47" s="200"/>
      <c r="G47" s="513"/>
    </row>
    <row r="48" spans="1:8" s="124" customFormat="1" ht="12.75" customHeight="1">
      <c r="A48" s="151"/>
      <c r="B48" s="200"/>
      <c r="C48" s="513"/>
      <c r="D48" s="200"/>
      <c r="E48" s="151"/>
      <c r="F48" s="200"/>
      <c r="G48" s="513"/>
      <c r="H48" s="4"/>
    </row>
    <row r="49" spans="1:7" s="124" customFormat="1" ht="12.75" customHeight="1">
      <c r="A49" s="151"/>
      <c r="B49" s="200"/>
      <c r="C49" s="513"/>
      <c r="D49" s="200"/>
      <c r="E49" s="151"/>
      <c r="F49" s="200"/>
      <c r="G49" s="513"/>
    </row>
    <row r="50" spans="1:8" s="124" customFormat="1" ht="12.75" customHeight="1">
      <c r="A50" s="151"/>
      <c r="B50" s="200"/>
      <c r="C50" s="513"/>
      <c r="D50" s="200"/>
      <c r="E50" s="151"/>
      <c r="F50" s="200"/>
      <c r="G50" s="513"/>
      <c r="H50" s="4"/>
    </row>
    <row r="51" spans="1:7" s="124" customFormat="1" ht="12.75" customHeight="1">
      <c r="A51" s="151"/>
      <c r="B51" s="200"/>
      <c r="C51" s="513"/>
      <c r="D51" s="200"/>
      <c r="E51" s="151"/>
      <c r="F51" s="200"/>
      <c r="G51" s="513"/>
    </row>
    <row r="52" spans="1:8" s="124" customFormat="1" ht="12.75" customHeight="1">
      <c r="A52" s="151"/>
      <c r="B52" s="200"/>
      <c r="C52" s="513"/>
      <c r="D52" s="200"/>
      <c r="E52" s="151"/>
      <c r="F52" s="200"/>
      <c r="G52" s="513"/>
      <c r="H52" s="4"/>
    </row>
    <row r="53" spans="1:7" s="124" customFormat="1" ht="12.75" customHeight="1">
      <c r="A53" s="151"/>
      <c r="B53" s="200"/>
      <c r="C53" s="513"/>
      <c r="D53" s="200"/>
      <c r="E53" s="151"/>
      <c r="F53" s="200"/>
      <c r="G53" s="513"/>
    </row>
    <row r="54" spans="1:8" s="124" customFormat="1" ht="12.75" customHeight="1">
      <c r="A54" s="151"/>
      <c r="B54" s="200"/>
      <c r="C54" s="513"/>
      <c r="D54" s="200"/>
      <c r="E54" s="151"/>
      <c r="F54" s="200"/>
      <c r="G54" s="513"/>
      <c r="H54" s="4"/>
    </row>
    <row r="55" spans="1:7" s="124" customFormat="1" ht="12.75" customHeight="1">
      <c r="A55" s="151"/>
      <c r="B55" s="200"/>
      <c r="C55" s="513"/>
      <c r="D55" s="200"/>
      <c r="E55" s="151"/>
      <c r="F55" s="200"/>
      <c r="G55" s="513"/>
    </row>
    <row r="56" spans="1:8" s="124" customFormat="1" ht="12.75" customHeight="1">
      <c r="A56" s="151"/>
      <c r="B56" s="200"/>
      <c r="C56" s="513"/>
      <c r="D56" s="200"/>
      <c r="E56" s="151"/>
      <c r="F56" s="200"/>
      <c r="G56" s="513"/>
      <c r="H56" s="4"/>
    </row>
    <row r="57" spans="1:7" s="124" customFormat="1" ht="12.75" customHeight="1">
      <c r="A57" s="151"/>
      <c r="B57" s="200"/>
      <c r="C57" s="513"/>
      <c r="D57" s="200"/>
      <c r="E57" s="151"/>
      <c r="F57" s="200"/>
      <c r="G57" s="513"/>
    </row>
    <row r="58" spans="1:8" s="124" customFormat="1" ht="12.75" customHeight="1">
      <c r="A58" s="151"/>
      <c r="B58" s="200"/>
      <c r="C58" s="513"/>
      <c r="D58" s="200"/>
      <c r="E58" s="151"/>
      <c r="F58" s="200"/>
      <c r="G58" s="513"/>
      <c r="H58" s="4"/>
    </row>
    <row r="59" spans="1:7" s="124" customFormat="1" ht="12.75" customHeight="1">
      <c r="A59" s="151"/>
      <c r="B59" s="200"/>
      <c r="C59" s="513"/>
      <c r="D59" s="200"/>
      <c r="E59" s="151"/>
      <c r="F59" s="200"/>
      <c r="G59" s="513"/>
    </row>
    <row r="60" spans="1:8" ht="12.75" customHeight="1">
      <c r="A60" s="151"/>
      <c r="B60" s="200"/>
      <c r="C60" s="513"/>
      <c r="D60" s="200"/>
      <c r="E60" s="151"/>
      <c r="F60" s="200"/>
      <c r="G60" s="513"/>
      <c r="H60" s="4"/>
    </row>
    <row r="61" spans="1:8" ht="12.75">
      <c r="A61" s="151"/>
      <c r="B61" s="124"/>
      <c r="C61" s="513"/>
      <c r="D61" s="124"/>
      <c r="E61" s="151"/>
      <c r="F61" s="124"/>
      <c r="G61" s="513"/>
      <c r="H61" s="124"/>
    </row>
    <row r="62" spans="1:7" ht="12.75">
      <c r="A62" s="151"/>
      <c r="B62" s="124"/>
      <c r="C62" s="513"/>
      <c r="D62" s="124"/>
      <c r="E62" s="151"/>
      <c r="F62" s="124"/>
      <c r="G62" s="513"/>
    </row>
    <row r="63" spans="1:7" ht="12.75">
      <c r="A63" s="151"/>
      <c r="B63" s="124"/>
      <c r="C63" s="513"/>
      <c r="D63" s="124"/>
      <c r="E63" s="151"/>
      <c r="F63" s="124"/>
      <c r="G63" s="513"/>
    </row>
    <row r="64" spans="1:7" ht="12.75">
      <c r="A64" s="151"/>
      <c r="B64" s="124"/>
      <c r="C64" s="130"/>
      <c r="D64" s="124"/>
      <c r="E64" s="151"/>
      <c r="F64" s="124"/>
      <c r="G64" s="130"/>
    </row>
    <row r="65" spans="1:7" ht="12.75">
      <c r="A65" s="151"/>
      <c r="B65" s="124"/>
      <c r="C65" s="130"/>
      <c r="D65" s="124"/>
      <c r="E65" s="151"/>
      <c r="F65" s="124"/>
      <c r="G65" s="130"/>
    </row>
    <row r="66" spans="1:7" ht="12.75">
      <c r="A66" s="151"/>
      <c r="B66" s="124"/>
      <c r="C66" s="130"/>
      <c r="D66" s="124"/>
      <c r="E66" s="151"/>
      <c r="F66" s="124"/>
      <c r="G66" s="130"/>
    </row>
    <row r="67" spans="1:7" ht="12.75">
      <c r="A67" s="151"/>
      <c r="B67" s="124"/>
      <c r="C67" s="130"/>
      <c r="D67" s="124"/>
      <c r="E67" s="151"/>
      <c r="F67" s="124"/>
      <c r="G67" s="130"/>
    </row>
    <row r="68" spans="1:7" ht="12.75">
      <c r="A68" s="151"/>
      <c r="B68" s="124"/>
      <c r="C68" s="130"/>
      <c r="D68" s="124"/>
      <c r="E68" s="151"/>
      <c r="F68" s="124"/>
      <c r="G68" s="130"/>
    </row>
    <row r="69" spans="1:7" ht="12.75">
      <c r="A69" s="151"/>
      <c r="B69" s="124"/>
      <c r="C69" s="130"/>
      <c r="D69" s="124"/>
      <c r="E69" s="151"/>
      <c r="F69" s="124"/>
      <c r="G69" s="130"/>
    </row>
    <row r="70" spans="1:7" ht="12.75">
      <c r="A70" s="151"/>
      <c r="B70" s="124"/>
      <c r="C70" s="130"/>
      <c r="D70" s="124"/>
      <c r="E70" s="151"/>
      <c r="F70" s="124"/>
      <c r="G70" s="130"/>
    </row>
    <row r="71" spans="1:7" ht="12.75">
      <c r="A71" s="151"/>
      <c r="B71" s="124"/>
      <c r="C71" s="130"/>
      <c r="D71" s="124"/>
      <c r="E71" s="151"/>
      <c r="F71" s="124"/>
      <c r="G71" s="130"/>
    </row>
    <row r="72" spans="1:7" ht="12.75">
      <c r="A72" s="151"/>
      <c r="B72" s="124"/>
      <c r="C72" s="130"/>
      <c r="D72" s="124"/>
      <c r="E72" s="151"/>
      <c r="F72" s="124"/>
      <c r="G72" s="130"/>
    </row>
    <row r="73" spans="1:7" ht="12.75">
      <c r="A73" s="151"/>
      <c r="B73" s="124"/>
      <c r="C73" s="130"/>
      <c r="D73" s="124"/>
      <c r="E73" s="151"/>
      <c r="F73" s="124"/>
      <c r="G73" s="130"/>
    </row>
    <row r="74" spans="5:7" ht="12.75">
      <c r="E74" s="199"/>
      <c r="G74" s="203"/>
    </row>
    <row r="75" spans="5:7" ht="12.75">
      <c r="E75" s="199"/>
      <c r="G75" s="203"/>
    </row>
    <row r="76" spans="5:7" ht="12.75">
      <c r="E76" s="199"/>
      <c r="G76" s="203"/>
    </row>
    <row r="77" spans="5:7" ht="12.75">
      <c r="E77" s="199"/>
      <c r="G77" s="203"/>
    </row>
    <row r="78" spans="5:7" ht="12.75">
      <c r="E78" s="199"/>
      <c r="G78" s="203"/>
    </row>
    <row r="79" spans="5:7" ht="12.75">
      <c r="E79" s="199"/>
      <c r="G79" s="203"/>
    </row>
    <row r="80" spans="5:7" ht="12.75">
      <c r="E80" s="199"/>
      <c r="G80" s="203"/>
    </row>
    <row r="81" spans="5:7" ht="12.75">
      <c r="E81" s="199"/>
      <c r="G81" s="203"/>
    </row>
    <row r="82" spans="5:7" ht="12.75">
      <c r="E82" s="199"/>
      <c r="G82" s="203"/>
    </row>
    <row r="83" spans="5:7" ht="12.75">
      <c r="E83" s="199"/>
      <c r="G83" s="203"/>
    </row>
    <row r="84" spans="5:7" ht="12.75">
      <c r="E84" s="199"/>
      <c r="G84" s="203"/>
    </row>
    <row r="85" spans="5:7" ht="12.75">
      <c r="E85" s="199"/>
      <c r="G85" s="203"/>
    </row>
  </sheetData>
  <printOptions/>
  <pageMargins left="0.5118110236220472" right="0.5118110236220472"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3.xml><?xml version="1.0" encoding="utf-8"?>
<worksheet xmlns="http://schemas.openxmlformats.org/spreadsheetml/2006/main" xmlns:r="http://schemas.openxmlformats.org/officeDocument/2006/relationships">
  <sheetPr codeName="Hoja15"/>
  <dimension ref="A1:U65"/>
  <sheetViews>
    <sheetView zoomScaleSheetLayoutView="100" workbookViewId="0" topLeftCell="A1">
      <selection activeCell="A3" sqref="A3"/>
    </sheetView>
  </sheetViews>
  <sheetFormatPr defaultColWidth="11.421875" defaultRowHeight="12.75"/>
  <cols>
    <col min="1" max="1" width="24.00390625" style="4" customWidth="1"/>
    <col min="2" max="2" width="9.7109375" style="4" customWidth="1"/>
    <col min="3" max="3" width="7.140625" style="4" customWidth="1"/>
    <col min="4" max="4" width="8.57421875" style="4" customWidth="1"/>
    <col min="5" max="6" width="9.00390625" style="4" customWidth="1"/>
    <col min="7" max="7" width="22.140625" style="4" customWidth="1"/>
    <col min="8" max="8" width="5.57421875" style="4" customWidth="1"/>
    <col min="9" max="9" width="11.28125" style="4" customWidth="1"/>
    <col min="10" max="10" width="11.421875" style="374" customWidth="1"/>
    <col min="11" max="11" width="7.140625" style="378" customWidth="1"/>
    <col min="12" max="14" width="7.140625" style="379" customWidth="1"/>
    <col min="15" max="16" width="11.421875" style="380" customWidth="1"/>
    <col min="17" max="21" width="11.421875" style="351" customWidth="1"/>
    <col min="22" max="16384" width="11.421875" style="4" customWidth="1"/>
  </cols>
  <sheetData>
    <row r="1" spans="3:21" s="1" customFormat="1" ht="13.5" customHeight="1">
      <c r="C1" s="3"/>
      <c r="H1" s="169"/>
      <c r="I1" s="266"/>
      <c r="J1" s="371"/>
      <c r="K1" s="372"/>
      <c r="L1" s="373"/>
      <c r="M1" s="373"/>
      <c r="N1" s="373"/>
      <c r="O1" s="47"/>
      <c r="P1" s="47"/>
      <c r="Q1" s="328"/>
      <c r="R1" s="328"/>
      <c r="S1" s="328"/>
      <c r="T1" s="328"/>
      <c r="U1" s="328"/>
    </row>
    <row r="2" spans="1:21" s="1" customFormat="1" ht="21" customHeight="1">
      <c r="A2" s="264" t="s">
        <v>645</v>
      </c>
      <c r="B2" s="263"/>
      <c r="C2" s="263"/>
      <c r="D2" s="264"/>
      <c r="E2" s="263"/>
      <c r="F2" s="263"/>
      <c r="G2" s="263"/>
      <c r="I2" s="269"/>
      <c r="J2" s="371"/>
      <c r="K2" s="372"/>
      <c r="L2" s="373"/>
      <c r="M2" s="373"/>
      <c r="N2" s="373"/>
      <c r="O2" s="47"/>
      <c r="P2" s="47"/>
      <c r="Q2" s="328"/>
      <c r="R2" s="328"/>
      <c r="S2" s="328"/>
      <c r="T2" s="328"/>
      <c r="U2" s="328"/>
    </row>
    <row r="3" spans="3:21" s="1" customFormat="1" ht="14.25" customHeight="1">
      <c r="C3" s="3"/>
      <c r="J3" s="371"/>
      <c r="K3" s="372"/>
      <c r="L3" s="373"/>
      <c r="M3" s="373"/>
      <c r="N3" s="373"/>
      <c r="O3" s="47"/>
      <c r="P3" s="47"/>
      <c r="Q3" s="328"/>
      <c r="R3" s="328"/>
      <c r="S3" s="328"/>
      <c r="T3" s="328"/>
      <c r="U3" s="328"/>
    </row>
    <row r="4" spans="1:21" s="17" customFormat="1" ht="17.25" customHeight="1">
      <c r="A4" s="24" t="s">
        <v>257</v>
      </c>
      <c r="B4" s="24"/>
      <c r="C4" s="13"/>
      <c r="D4" s="13"/>
      <c r="E4" s="13"/>
      <c r="F4" s="13"/>
      <c r="G4" s="13"/>
      <c r="H4" s="19"/>
      <c r="I4" s="14"/>
      <c r="J4" s="374"/>
      <c r="K4" s="375"/>
      <c r="L4" s="376"/>
      <c r="M4" s="376"/>
      <c r="N4" s="376"/>
      <c r="O4" s="16"/>
      <c r="P4" s="16"/>
      <c r="Q4" s="329"/>
      <c r="R4" s="329"/>
      <c r="S4" s="329"/>
      <c r="T4" s="329"/>
      <c r="U4" s="329"/>
    </row>
    <row r="5" spans="1:21" s="240" customFormat="1" ht="8.25" customHeight="1">
      <c r="A5" s="239"/>
      <c r="B5" s="239"/>
      <c r="C5" s="19"/>
      <c r="D5" s="19"/>
      <c r="E5" s="19"/>
      <c r="F5" s="19"/>
      <c r="G5" s="19"/>
      <c r="H5" s="19"/>
      <c r="J5" s="377"/>
      <c r="K5" s="377"/>
      <c r="L5" s="377"/>
      <c r="M5" s="377"/>
      <c r="N5" s="377"/>
      <c r="O5" s="377"/>
      <c r="P5" s="377"/>
      <c r="Q5" s="357"/>
      <c r="R5" s="357"/>
      <c r="S5" s="357"/>
      <c r="T5" s="357"/>
      <c r="U5" s="357"/>
    </row>
    <row r="6" spans="1:8" ht="12.75" customHeight="1">
      <c r="A6" s="20" t="s">
        <v>261</v>
      </c>
      <c r="B6" s="20"/>
      <c r="C6" s="10"/>
      <c r="D6" s="10"/>
      <c r="E6" s="10"/>
      <c r="F6" s="11"/>
      <c r="G6" s="255"/>
      <c r="H6" s="18"/>
    </row>
    <row r="7" spans="1:8" ht="24.75" customHeight="1">
      <c r="A7" s="115" t="s">
        <v>247</v>
      </c>
      <c r="B7" s="115"/>
      <c r="C7" s="115"/>
      <c r="D7" s="252" t="s">
        <v>249</v>
      </c>
      <c r="E7" s="117" t="s">
        <v>250</v>
      </c>
      <c r="F7" s="117" t="s">
        <v>111</v>
      </c>
      <c r="G7" s="129" t="s">
        <v>248</v>
      </c>
      <c r="H7" s="18"/>
    </row>
    <row r="8" spans="1:8" ht="15.75" customHeight="1">
      <c r="A8" s="257" t="s">
        <v>436</v>
      </c>
      <c r="B8" s="257"/>
      <c r="C8" s="1"/>
      <c r="D8" s="253"/>
      <c r="E8" s="272"/>
      <c r="F8" s="256"/>
      <c r="G8" s="256" t="s">
        <v>389</v>
      </c>
      <c r="H8" s="18"/>
    </row>
    <row r="9" spans="1:8" ht="12" customHeight="1">
      <c r="A9" s="1" t="s">
        <v>498</v>
      </c>
      <c r="B9" s="1"/>
      <c r="C9" s="1"/>
      <c r="D9" s="129" t="s">
        <v>652</v>
      </c>
      <c r="E9" s="254"/>
      <c r="F9" s="254">
        <v>2008</v>
      </c>
      <c r="G9" s="254"/>
      <c r="H9" s="18"/>
    </row>
    <row r="10" spans="1:13" ht="12" customHeight="1">
      <c r="A10" s="119" t="s">
        <v>477</v>
      </c>
      <c r="B10" s="115"/>
      <c r="C10" s="115"/>
      <c r="D10" s="8" t="s">
        <v>653</v>
      </c>
      <c r="E10" s="308"/>
      <c r="F10" s="308"/>
      <c r="G10" s="308"/>
      <c r="H10" s="18"/>
      <c r="L10" s="375"/>
      <c r="M10" s="381"/>
    </row>
    <row r="11" spans="1:13" ht="15.75" customHeight="1">
      <c r="A11" s="257" t="s">
        <v>262</v>
      </c>
      <c r="B11" s="257"/>
      <c r="C11" s="1"/>
      <c r="D11" s="311"/>
      <c r="E11" s="272"/>
      <c r="F11" s="272"/>
      <c r="G11" s="254" t="s">
        <v>263</v>
      </c>
      <c r="H11" s="18"/>
      <c r="L11" s="378"/>
      <c r="M11" s="378"/>
    </row>
    <row r="12" spans="1:13" ht="12" customHeight="1">
      <c r="A12" s="1" t="s">
        <v>418</v>
      </c>
      <c r="B12" s="257"/>
      <c r="C12" s="1"/>
      <c r="D12" s="306">
        <v>0</v>
      </c>
      <c r="E12" s="254" t="s">
        <v>147</v>
      </c>
      <c r="F12" s="254"/>
      <c r="G12" s="312" t="s">
        <v>264</v>
      </c>
      <c r="H12" s="18"/>
      <c r="L12" s="378"/>
      <c r="M12" s="378"/>
    </row>
    <row r="13" spans="1:13" ht="12" customHeight="1">
      <c r="A13" s="1" t="s">
        <v>417</v>
      </c>
      <c r="B13" s="1"/>
      <c r="C13" s="1"/>
      <c r="D13" s="273">
        <v>0</v>
      </c>
      <c r="E13" s="254" t="s">
        <v>1</v>
      </c>
      <c r="F13" s="254">
        <v>2008</v>
      </c>
      <c r="H13" s="18"/>
      <c r="J13" s="382"/>
      <c r="L13" s="378"/>
      <c r="M13" s="378"/>
    </row>
    <row r="14" spans="1:13" ht="12" customHeight="1">
      <c r="A14" s="1" t="s">
        <v>419</v>
      </c>
      <c r="B14" s="1"/>
      <c r="C14" s="1"/>
      <c r="D14" s="306">
        <v>0</v>
      </c>
      <c r="E14" s="254" t="s">
        <v>147</v>
      </c>
      <c r="F14" s="254"/>
      <c r="G14" s="312"/>
      <c r="H14" s="18"/>
      <c r="J14" s="382"/>
      <c r="L14" s="378"/>
      <c r="M14" s="378"/>
    </row>
    <row r="15" spans="1:13" ht="12" customHeight="1">
      <c r="A15" s="1" t="s">
        <v>420</v>
      </c>
      <c r="B15" s="1"/>
      <c r="C15" s="1"/>
      <c r="D15" s="273">
        <v>0</v>
      </c>
      <c r="E15" s="254" t="s">
        <v>1</v>
      </c>
      <c r="F15" s="254">
        <v>2008</v>
      </c>
      <c r="G15" s="254"/>
      <c r="H15" s="18"/>
      <c r="L15" s="378"/>
      <c r="M15" s="378"/>
    </row>
    <row r="16" spans="1:13" ht="12" customHeight="1">
      <c r="A16" s="1" t="s">
        <v>421</v>
      </c>
      <c r="B16" s="1"/>
      <c r="C16" s="1"/>
      <c r="D16" s="306">
        <v>0</v>
      </c>
      <c r="E16" s="254" t="s">
        <v>147</v>
      </c>
      <c r="F16" s="254"/>
      <c r="G16" s="254"/>
      <c r="H16" s="18"/>
      <c r="L16" s="378"/>
      <c r="M16" s="378"/>
    </row>
    <row r="17" spans="1:13" ht="12" customHeight="1">
      <c r="A17" s="115" t="s">
        <v>422</v>
      </c>
      <c r="B17" s="115"/>
      <c r="C17" s="115"/>
      <c r="D17" s="309">
        <v>0</v>
      </c>
      <c r="E17" s="308" t="s">
        <v>1</v>
      </c>
      <c r="F17" s="308">
        <v>2008</v>
      </c>
      <c r="G17" s="308"/>
      <c r="H17" s="18"/>
      <c r="L17" s="378"/>
      <c r="M17" s="378"/>
    </row>
    <row r="18" spans="1:13" ht="15.75" customHeight="1">
      <c r="A18" s="257" t="s">
        <v>237</v>
      </c>
      <c r="B18" s="257"/>
      <c r="D18" s="311"/>
      <c r="E18" s="272"/>
      <c r="F18" s="272"/>
      <c r="I18" s="4" t="s">
        <v>310</v>
      </c>
      <c r="L18" s="378"/>
      <c r="M18" s="378"/>
    </row>
    <row r="19" spans="1:21" s="9" customFormat="1" ht="12" customHeight="1">
      <c r="A19" s="146" t="s">
        <v>265</v>
      </c>
      <c r="B19" s="146"/>
      <c r="C19" s="146"/>
      <c r="D19" s="216">
        <v>99.43502824858757</v>
      </c>
      <c r="E19" s="254" t="s">
        <v>266</v>
      </c>
      <c r="F19" s="254">
        <v>2001</v>
      </c>
      <c r="G19" s="254" t="s">
        <v>387</v>
      </c>
      <c r="H19" s="22"/>
      <c r="J19" s="382"/>
      <c r="K19" s="378"/>
      <c r="L19" s="378"/>
      <c r="M19" s="378"/>
      <c r="N19" s="379"/>
      <c r="O19" s="323"/>
      <c r="P19" s="323"/>
      <c r="Q19" s="346"/>
      <c r="R19" s="346"/>
      <c r="S19" s="346"/>
      <c r="T19" s="346"/>
      <c r="U19" s="346"/>
    </row>
    <row r="20" spans="1:21" s="9" customFormat="1" ht="12" customHeight="1">
      <c r="A20" s="9" t="s">
        <v>267</v>
      </c>
      <c r="D20" s="274" t="s">
        <v>641</v>
      </c>
      <c r="E20" s="254" t="s">
        <v>251</v>
      </c>
      <c r="F20" s="254">
        <v>2008</v>
      </c>
      <c r="G20" s="254" t="s">
        <v>388</v>
      </c>
      <c r="H20" s="22"/>
      <c r="J20" s="382"/>
      <c r="K20" s="378"/>
      <c r="L20" s="378"/>
      <c r="M20" s="378"/>
      <c r="N20" s="379"/>
      <c r="O20" s="323"/>
      <c r="P20" s="323"/>
      <c r="Q20" s="346"/>
      <c r="R20" s="346"/>
      <c r="S20" s="346"/>
      <c r="T20" s="346"/>
      <c r="U20" s="346"/>
    </row>
    <row r="21" spans="1:21" s="9" customFormat="1" ht="12" customHeight="1">
      <c r="A21" s="7" t="s">
        <v>268</v>
      </c>
      <c r="B21" s="7"/>
      <c r="C21" s="7"/>
      <c r="D21" s="310">
        <v>2.70084645084645</v>
      </c>
      <c r="E21" s="308" t="s">
        <v>269</v>
      </c>
      <c r="F21" s="308">
        <v>1999</v>
      </c>
      <c r="G21" s="308" t="s">
        <v>270</v>
      </c>
      <c r="H21" s="22"/>
      <c r="J21" s="382"/>
      <c r="K21" s="378"/>
      <c r="L21" s="378"/>
      <c r="M21" s="378"/>
      <c r="N21" s="379"/>
      <c r="O21" s="323"/>
      <c r="P21" s="323"/>
      <c r="Q21" s="346"/>
      <c r="R21" s="346"/>
      <c r="S21" s="346"/>
      <c r="T21" s="346"/>
      <c r="U21" s="346"/>
    </row>
    <row r="22" spans="1:21" s="9" customFormat="1" ht="15.75" customHeight="1">
      <c r="A22" s="251" t="s">
        <v>271</v>
      </c>
      <c r="B22" s="251"/>
      <c r="D22" s="311"/>
      <c r="E22" s="272"/>
      <c r="F22" s="272"/>
      <c r="G22" s="254" t="s">
        <v>387</v>
      </c>
      <c r="H22" s="22"/>
      <c r="J22" s="382"/>
      <c r="K22" s="378"/>
      <c r="L22" s="378"/>
      <c r="M22" s="378"/>
      <c r="N22" s="379"/>
      <c r="O22" s="323"/>
      <c r="P22" s="323"/>
      <c r="Q22" s="346"/>
      <c r="R22" s="346"/>
      <c r="S22" s="346"/>
      <c r="T22" s="346"/>
      <c r="U22" s="346"/>
    </row>
    <row r="23" spans="1:21" s="9" customFormat="1" ht="12" customHeight="1">
      <c r="A23" s="241" t="s">
        <v>244</v>
      </c>
      <c r="B23" s="241"/>
      <c r="D23" s="216">
        <v>0</v>
      </c>
      <c r="E23" s="254" t="s">
        <v>258</v>
      </c>
      <c r="F23" s="254">
        <v>2001</v>
      </c>
      <c r="G23" s="254"/>
      <c r="H23" s="22"/>
      <c r="J23" s="382"/>
      <c r="K23" s="378"/>
      <c r="L23" s="378"/>
      <c r="M23" s="378"/>
      <c r="N23" s="379"/>
      <c r="O23" s="323"/>
      <c r="P23" s="323"/>
      <c r="Q23" s="346"/>
      <c r="R23" s="346"/>
      <c r="S23" s="346"/>
      <c r="T23" s="346"/>
      <c r="U23" s="346"/>
    </row>
    <row r="24" spans="1:21" s="9" customFormat="1" ht="12" customHeight="1">
      <c r="A24" s="152" t="s">
        <v>245</v>
      </c>
      <c r="B24" s="152"/>
      <c r="C24" s="7"/>
      <c r="D24" s="310">
        <v>0</v>
      </c>
      <c r="E24" s="308" t="s">
        <v>258</v>
      </c>
      <c r="F24" s="308">
        <v>2001</v>
      </c>
      <c r="G24" s="308"/>
      <c r="H24" s="22"/>
      <c r="J24" s="382"/>
      <c r="K24" s="378"/>
      <c r="L24" s="378"/>
      <c r="M24" s="378"/>
      <c r="N24" s="379"/>
      <c r="O24" s="323"/>
      <c r="P24" s="323"/>
      <c r="Q24" s="346"/>
      <c r="R24" s="346"/>
      <c r="S24" s="346"/>
      <c r="T24" s="346"/>
      <c r="U24" s="346"/>
    </row>
    <row r="25" spans="1:21" s="9" customFormat="1" ht="15.75" customHeight="1">
      <c r="A25" s="251" t="s">
        <v>255</v>
      </c>
      <c r="B25" s="251"/>
      <c r="D25" s="311"/>
      <c r="E25" s="272"/>
      <c r="F25" s="272"/>
      <c r="G25" s="254"/>
      <c r="H25" s="22"/>
      <c r="J25" s="382"/>
      <c r="K25" s="378"/>
      <c r="L25" s="379"/>
      <c r="M25" s="379"/>
      <c r="N25" s="379"/>
      <c r="O25" s="323"/>
      <c r="P25" s="323"/>
      <c r="Q25" s="346"/>
      <c r="R25" s="346"/>
      <c r="S25" s="346"/>
      <c r="T25" s="346"/>
      <c r="U25" s="346"/>
    </row>
    <row r="26" spans="1:21" s="9" customFormat="1" ht="12" customHeight="1">
      <c r="A26" s="241" t="s">
        <v>252</v>
      </c>
      <c r="B26" s="241"/>
      <c r="D26" s="274">
        <v>2</v>
      </c>
      <c r="E26" s="254" t="s">
        <v>147</v>
      </c>
      <c r="F26" s="254">
        <v>2010</v>
      </c>
      <c r="G26" s="254" t="s">
        <v>390</v>
      </c>
      <c r="H26" s="22"/>
      <c r="J26" s="382"/>
      <c r="K26" s="378"/>
      <c r="L26" s="379"/>
      <c r="M26" s="379"/>
      <c r="N26" s="379"/>
      <c r="O26" s="323"/>
      <c r="P26" s="323"/>
      <c r="Q26" s="346"/>
      <c r="R26" s="346"/>
      <c r="S26" s="346"/>
      <c r="T26" s="346"/>
      <c r="U26" s="346"/>
    </row>
    <row r="27" spans="1:21" s="9" customFormat="1" ht="12" customHeight="1">
      <c r="A27" s="241" t="s">
        <v>254</v>
      </c>
      <c r="B27" s="241"/>
      <c r="D27" s="274">
        <v>5900</v>
      </c>
      <c r="E27" s="254" t="s">
        <v>253</v>
      </c>
      <c r="F27" s="254">
        <v>2010</v>
      </c>
      <c r="G27" s="254" t="s">
        <v>390</v>
      </c>
      <c r="H27" s="22"/>
      <c r="J27" s="382"/>
      <c r="K27" s="378"/>
      <c r="L27" s="379"/>
      <c r="M27" s="379"/>
      <c r="N27" s="379"/>
      <c r="O27" s="323"/>
      <c r="P27" s="323"/>
      <c r="Q27" s="346"/>
      <c r="R27" s="346"/>
      <c r="S27" s="346"/>
      <c r="T27" s="346"/>
      <c r="U27" s="346"/>
    </row>
    <row r="28" spans="1:21" s="9" customFormat="1" ht="12" customHeight="1">
      <c r="A28" s="241" t="s">
        <v>272</v>
      </c>
      <c r="B28" s="241"/>
      <c r="D28" s="216">
        <v>34.705882352941174</v>
      </c>
      <c r="E28" s="254" t="s">
        <v>273</v>
      </c>
      <c r="F28" s="254">
        <v>2010</v>
      </c>
      <c r="G28" s="254" t="s">
        <v>478</v>
      </c>
      <c r="H28" s="22"/>
      <c r="J28" s="382"/>
      <c r="K28" s="378"/>
      <c r="L28" s="379"/>
      <c r="M28" s="379"/>
      <c r="N28" s="379"/>
      <c r="O28" s="323"/>
      <c r="P28" s="323"/>
      <c r="Q28" s="346"/>
      <c r="R28" s="346"/>
      <c r="S28" s="346"/>
      <c r="T28" s="346"/>
      <c r="U28" s="346"/>
    </row>
    <row r="29" spans="1:21" s="9" customFormat="1" ht="12" customHeight="1">
      <c r="A29" s="241" t="s">
        <v>425</v>
      </c>
      <c r="B29" s="241"/>
      <c r="D29" s="129">
        <v>2</v>
      </c>
      <c r="E29" s="254" t="s">
        <v>147</v>
      </c>
      <c r="F29" s="254">
        <v>2007</v>
      </c>
      <c r="G29" s="254" t="s">
        <v>263</v>
      </c>
      <c r="H29" s="22"/>
      <c r="J29" s="382"/>
      <c r="K29" s="378"/>
      <c r="L29" s="379"/>
      <c r="M29" s="379"/>
      <c r="N29" s="379"/>
      <c r="O29" s="323"/>
      <c r="P29" s="323"/>
      <c r="Q29" s="346"/>
      <c r="R29" s="346"/>
      <c r="S29" s="346"/>
      <c r="T29" s="346"/>
      <c r="U29" s="346"/>
    </row>
    <row r="30" spans="1:21" s="9" customFormat="1" ht="12" customHeight="1">
      <c r="A30" s="241" t="s">
        <v>426</v>
      </c>
      <c r="B30" s="241"/>
      <c r="D30" s="274">
        <v>13</v>
      </c>
      <c r="E30" s="254" t="s">
        <v>253</v>
      </c>
      <c r="F30" s="254">
        <v>2007</v>
      </c>
      <c r="G30" s="254" t="s">
        <v>263</v>
      </c>
      <c r="H30" s="22"/>
      <c r="J30" s="382"/>
      <c r="K30" s="378"/>
      <c r="L30" s="379"/>
      <c r="M30" s="379"/>
      <c r="N30" s="379"/>
      <c r="O30" s="323"/>
      <c r="P30" s="323"/>
      <c r="Q30" s="346"/>
      <c r="R30" s="346"/>
      <c r="S30" s="346"/>
      <c r="T30" s="346"/>
      <c r="U30" s="346"/>
    </row>
    <row r="31" spans="1:21" s="9" customFormat="1" ht="12" customHeight="1">
      <c r="A31" s="241" t="s">
        <v>427</v>
      </c>
      <c r="B31" s="241"/>
      <c r="D31" s="507">
        <v>0.075581395349</v>
      </c>
      <c r="E31" s="254" t="s">
        <v>273</v>
      </c>
      <c r="F31" s="254">
        <v>2007</v>
      </c>
      <c r="G31" s="254" t="s">
        <v>263</v>
      </c>
      <c r="H31" s="22"/>
      <c r="J31" s="382"/>
      <c r="K31" s="378"/>
      <c r="L31" s="379"/>
      <c r="M31" s="379"/>
      <c r="N31" s="379"/>
      <c r="O31" s="323"/>
      <c r="P31" s="323"/>
      <c r="Q31" s="346"/>
      <c r="R31" s="346"/>
      <c r="S31" s="346"/>
      <c r="T31" s="346"/>
      <c r="U31" s="346"/>
    </row>
    <row r="32" spans="1:21" s="9" customFormat="1" ht="12" customHeight="1">
      <c r="A32" s="152" t="s">
        <v>429</v>
      </c>
      <c r="B32" s="152"/>
      <c r="C32" s="7"/>
      <c r="D32" s="8">
        <v>3</v>
      </c>
      <c r="E32" s="308" t="s">
        <v>147</v>
      </c>
      <c r="F32" s="308">
        <v>2009</v>
      </c>
      <c r="G32" s="308" t="s">
        <v>263</v>
      </c>
      <c r="H32" s="22"/>
      <c r="J32" s="382"/>
      <c r="K32" s="378"/>
      <c r="L32" s="379"/>
      <c r="M32" s="379"/>
      <c r="N32" s="379"/>
      <c r="O32" s="323"/>
      <c r="P32" s="323"/>
      <c r="Q32" s="346"/>
      <c r="R32" s="346"/>
      <c r="S32" s="346"/>
      <c r="T32" s="346"/>
      <c r="U32" s="346"/>
    </row>
    <row r="33" spans="1:21" s="9" customFormat="1" ht="15.75" customHeight="1">
      <c r="A33" s="251" t="s">
        <v>246</v>
      </c>
      <c r="B33" s="251"/>
      <c r="D33" s="369"/>
      <c r="E33" s="370"/>
      <c r="F33" s="370"/>
      <c r="G33" s="254" t="s">
        <v>388</v>
      </c>
      <c r="H33" s="22"/>
      <c r="J33" s="382"/>
      <c r="K33" s="378"/>
      <c r="L33" s="379"/>
      <c r="M33" s="379"/>
      <c r="N33" s="379"/>
      <c r="O33" s="323"/>
      <c r="P33" s="323"/>
      <c r="Q33" s="346"/>
      <c r="R33" s="346"/>
      <c r="S33" s="346"/>
      <c r="T33" s="346"/>
      <c r="U33" s="346"/>
    </row>
    <row r="34" spans="1:21" s="9" customFormat="1" ht="11.25" customHeight="1">
      <c r="A34" s="651" t="s">
        <v>531</v>
      </c>
      <c r="B34" s="241"/>
      <c r="D34" s="273">
        <v>0</v>
      </c>
      <c r="E34" s="254" t="s">
        <v>147</v>
      </c>
      <c r="F34" s="254">
        <v>2009</v>
      </c>
      <c r="G34" s="254"/>
      <c r="H34" s="22"/>
      <c r="J34" s="382"/>
      <c r="K34" s="378"/>
      <c r="L34" s="379"/>
      <c r="M34" s="379"/>
      <c r="N34" s="379"/>
      <c r="O34" s="323"/>
      <c r="P34" s="323"/>
      <c r="Q34" s="346"/>
      <c r="R34" s="346"/>
      <c r="S34" s="346"/>
      <c r="T34" s="346"/>
      <c r="U34" s="346"/>
    </row>
    <row r="35" spans="1:21" s="9" customFormat="1" ht="11.25" customHeight="1">
      <c r="A35" s="651" t="s">
        <v>532</v>
      </c>
      <c r="B35" s="241"/>
      <c r="D35" s="273">
        <v>0</v>
      </c>
      <c r="E35" s="254" t="s">
        <v>1</v>
      </c>
      <c r="F35" s="254">
        <v>2009</v>
      </c>
      <c r="G35" s="254"/>
      <c r="H35" s="22"/>
      <c r="J35" s="382"/>
      <c r="K35" s="378"/>
      <c r="L35" s="379"/>
      <c r="M35" s="379"/>
      <c r="N35" s="379"/>
      <c r="O35" s="323"/>
      <c r="P35" s="323"/>
      <c r="Q35" s="346"/>
      <c r="R35" s="346"/>
      <c r="S35" s="346"/>
      <c r="T35" s="346"/>
      <c r="U35" s="346"/>
    </row>
    <row r="36" spans="1:21" s="9" customFormat="1" ht="11.25" customHeight="1">
      <c r="A36" s="651" t="s">
        <v>534</v>
      </c>
      <c r="B36" s="275"/>
      <c r="D36" s="273">
        <v>14</v>
      </c>
      <c r="E36" s="254" t="s">
        <v>147</v>
      </c>
      <c r="F36" s="653" t="s">
        <v>533</v>
      </c>
      <c r="G36" s="254"/>
      <c r="H36" s="22"/>
      <c r="J36" s="382"/>
      <c r="K36" s="378"/>
      <c r="L36" s="379"/>
      <c r="M36" s="379"/>
      <c r="N36" s="379"/>
      <c r="O36" s="323"/>
      <c r="P36" s="323"/>
      <c r="Q36" s="346"/>
      <c r="R36" s="346"/>
      <c r="S36" s="346"/>
      <c r="T36" s="346"/>
      <c r="U36" s="346"/>
    </row>
    <row r="37" spans="1:21" s="9" customFormat="1" ht="11.25" customHeight="1">
      <c r="A37" s="652" t="s">
        <v>535</v>
      </c>
      <c r="B37" s="152"/>
      <c r="C37" s="7"/>
      <c r="D37" s="309">
        <v>6.56</v>
      </c>
      <c r="E37" s="308" t="s">
        <v>1</v>
      </c>
      <c r="F37" s="654" t="s">
        <v>533</v>
      </c>
      <c r="G37" s="308"/>
      <c r="H37" s="22"/>
      <c r="J37" s="382"/>
      <c r="K37" s="378"/>
      <c r="L37" s="379"/>
      <c r="M37" s="379"/>
      <c r="N37" s="379"/>
      <c r="O37" s="323"/>
      <c r="P37" s="323"/>
      <c r="Q37" s="346"/>
      <c r="R37" s="346"/>
      <c r="S37" s="346"/>
      <c r="T37" s="346"/>
      <c r="U37" s="346"/>
    </row>
    <row r="38" spans="1:21" s="9" customFormat="1" ht="15.75" customHeight="1">
      <c r="A38" s="32" t="s">
        <v>488</v>
      </c>
      <c r="B38" s="241"/>
      <c r="D38" s="311"/>
      <c r="E38" s="272"/>
      <c r="F38" s="272"/>
      <c r="G38" s="254" t="s">
        <v>486</v>
      </c>
      <c r="H38" s="22"/>
      <c r="J38" s="382"/>
      <c r="K38" s="378"/>
      <c r="L38" s="379"/>
      <c r="M38" s="379"/>
      <c r="N38" s="379"/>
      <c r="O38" s="323"/>
      <c r="P38" s="323"/>
      <c r="Q38" s="346"/>
      <c r="R38" s="346"/>
      <c r="S38" s="346"/>
      <c r="T38" s="346"/>
      <c r="U38" s="346"/>
    </row>
    <row r="39" spans="1:21" s="9" customFormat="1" ht="11.25" customHeight="1">
      <c r="A39" s="241" t="s">
        <v>274</v>
      </c>
      <c r="B39" s="241"/>
      <c r="D39" s="273">
        <v>52.8713</v>
      </c>
      <c r="E39" s="254" t="s">
        <v>1</v>
      </c>
      <c r="F39" s="254">
        <v>2007</v>
      </c>
      <c r="G39" s="312" t="s">
        <v>276</v>
      </c>
      <c r="H39" s="22"/>
      <c r="J39" s="382"/>
      <c r="K39" s="378"/>
      <c r="L39" s="379"/>
      <c r="M39" s="379"/>
      <c r="N39" s="379"/>
      <c r="O39" s="323"/>
      <c r="P39" s="323"/>
      <c r="Q39" s="346"/>
      <c r="R39" s="346"/>
      <c r="S39" s="346"/>
      <c r="T39" s="346"/>
      <c r="U39" s="346"/>
    </row>
    <row r="40" spans="1:21" s="9" customFormat="1" ht="11.25" customHeight="1">
      <c r="A40" s="241" t="s">
        <v>275</v>
      </c>
      <c r="B40" s="241"/>
      <c r="D40" s="273">
        <v>47.1913</v>
      </c>
      <c r="E40" s="254" t="s">
        <v>1</v>
      </c>
      <c r="F40" s="254">
        <v>2007</v>
      </c>
      <c r="H40" s="22"/>
      <c r="J40" s="382"/>
      <c r="K40" s="378"/>
      <c r="L40" s="379"/>
      <c r="M40" s="379"/>
      <c r="N40" s="379"/>
      <c r="O40" s="323"/>
      <c r="P40" s="323"/>
      <c r="Q40" s="346"/>
      <c r="R40" s="346"/>
      <c r="S40" s="346"/>
      <c r="T40" s="346"/>
      <c r="U40" s="346"/>
    </row>
    <row r="41" spans="1:21" s="9" customFormat="1" ht="11.25" customHeight="1">
      <c r="A41" s="241" t="s">
        <v>277</v>
      </c>
      <c r="B41" s="241"/>
      <c r="D41" s="273">
        <v>2.25</v>
      </c>
      <c r="E41" s="254" t="s">
        <v>1</v>
      </c>
      <c r="F41" s="254">
        <v>2007</v>
      </c>
      <c r="G41" s="254"/>
      <c r="H41" s="22"/>
      <c r="J41" s="382"/>
      <c r="K41" s="378"/>
      <c r="L41" s="379"/>
      <c r="M41" s="379"/>
      <c r="N41" s="379"/>
      <c r="O41" s="323"/>
      <c r="P41" s="323"/>
      <c r="Q41" s="346"/>
      <c r="R41" s="346"/>
      <c r="S41" s="346"/>
      <c r="T41" s="346"/>
      <c r="U41" s="346"/>
    </row>
    <row r="42" spans="1:21" s="9" customFormat="1" ht="11.25" customHeight="1">
      <c r="A42" s="152" t="s">
        <v>278</v>
      </c>
      <c r="B42" s="152"/>
      <c r="C42" s="7"/>
      <c r="D42" s="309">
        <v>3.43</v>
      </c>
      <c r="E42" s="308" t="s">
        <v>1</v>
      </c>
      <c r="F42" s="308">
        <v>2007</v>
      </c>
      <c r="G42" s="308"/>
      <c r="H42" s="22"/>
      <c r="J42" s="382"/>
      <c r="K42" s="378"/>
      <c r="L42" s="379"/>
      <c r="M42" s="379"/>
      <c r="N42" s="379"/>
      <c r="O42" s="323"/>
      <c r="P42" s="323"/>
      <c r="Q42" s="346"/>
      <c r="R42" s="346"/>
      <c r="S42" s="346"/>
      <c r="T42" s="346"/>
      <c r="U42" s="346"/>
    </row>
    <row r="43" spans="1:21" s="9" customFormat="1" ht="15.75" customHeight="1">
      <c r="A43" s="278" t="s">
        <v>487</v>
      </c>
      <c r="D43" s="1"/>
      <c r="E43" s="254"/>
      <c r="F43" s="254"/>
      <c r="G43" s="254"/>
      <c r="H43" s="22"/>
      <c r="J43" s="382"/>
      <c r="K43" s="378"/>
      <c r="L43" s="379"/>
      <c r="M43" s="379"/>
      <c r="N43" s="379"/>
      <c r="O43" s="323"/>
      <c r="P43" s="323"/>
      <c r="Q43" s="346"/>
      <c r="R43" s="346"/>
      <c r="S43" s="346"/>
      <c r="T43" s="346"/>
      <c r="U43" s="346"/>
    </row>
    <row r="44" spans="1:8" ht="16.5" customHeight="1">
      <c r="A44" s="20" t="s">
        <v>261</v>
      </c>
      <c r="B44" s="20"/>
      <c r="C44" s="10"/>
      <c r="D44" s="10"/>
      <c r="E44" s="10"/>
      <c r="F44" s="11"/>
      <c r="G44" s="368" t="s">
        <v>416</v>
      </c>
      <c r="H44" s="18"/>
    </row>
    <row r="45" spans="1:8" ht="24.75" customHeight="1">
      <c r="A45" s="115" t="s">
        <v>247</v>
      </c>
      <c r="B45" s="115"/>
      <c r="C45" s="115"/>
      <c r="D45" s="252" t="s">
        <v>249</v>
      </c>
      <c r="E45" s="117" t="s">
        <v>250</v>
      </c>
      <c r="F45" s="117" t="s">
        <v>111</v>
      </c>
      <c r="G45" s="123" t="s">
        <v>248</v>
      </c>
      <c r="H45" s="18"/>
    </row>
    <row r="46" spans="1:21" s="9" customFormat="1" ht="11.25" customHeight="1">
      <c r="A46" s="9" t="s">
        <v>259</v>
      </c>
      <c r="D46" s="311"/>
      <c r="E46" s="272"/>
      <c r="F46" s="272"/>
      <c r="G46" s="254" t="s">
        <v>387</v>
      </c>
      <c r="H46" s="22"/>
      <c r="J46" s="382"/>
      <c r="K46" s="378"/>
      <c r="L46" s="379"/>
      <c r="M46" s="379"/>
      <c r="N46" s="379"/>
      <c r="O46" s="323"/>
      <c r="P46" s="323"/>
      <c r="Q46" s="346"/>
      <c r="R46" s="346"/>
      <c r="S46" s="346"/>
      <c r="T46" s="346"/>
      <c r="U46" s="346"/>
    </row>
    <row r="47" spans="1:21" s="9" customFormat="1" ht="11.25" customHeight="1">
      <c r="A47" s="250" t="s">
        <v>239</v>
      </c>
      <c r="B47" s="250"/>
      <c r="D47" s="167">
        <v>0</v>
      </c>
      <c r="E47" s="254" t="s">
        <v>258</v>
      </c>
      <c r="F47" s="254">
        <v>2001</v>
      </c>
      <c r="H47" s="22"/>
      <c r="J47" s="382"/>
      <c r="K47" s="378"/>
      <c r="L47" s="379"/>
      <c r="M47" s="379"/>
      <c r="N47" s="379"/>
      <c r="O47" s="323"/>
      <c r="P47" s="323"/>
      <c r="Q47" s="346"/>
      <c r="R47" s="346"/>
      <c r="S47" s="346"/>
      <c r="T47" s="346"/>
      <c r="U47" s="346"/>
    </row>
    <row r="48" spans="1:21" s="9" customFormat="1" ht="11.25" customHeight="1">
      <c r="A48" s="250" t="s">
        <v>240</v>
      </c>
      <c r="B48" s="250"/>
      <c r="D48" s="167">
        <v>1.1627906976744187</v>
      </c>
      <c r="E48" s="254" t="s">
        <v>258</v>
      </c>
      <c r="F48" s="254">
        <v>2001</v>
      </c>
      <c r="G48" s="254"/>
      <c r="H48" s="22"/>
      <c r="J48" s="382"/>
      <c r="K48" s="378"/>
      <c r="L48" s="379"/>
      <c r="M48" s="379"/>
      <c r="N48" s="379"/>
      <c r="O48" s="323"/>
      <c r="P48" s="323"/>
      <c r="Q48" s="346"/>
      <c r="R48" s="346"/>
      <c r="S48" s="346"/>
      <c r="T48" s="346"/>
      <c r="U48" s="346"/>
    </row>
    <row r="49" spans="1:21" s="9" customFormat="1" ht="11.25" customHeight="1">
      <c r="A49" s="250" t="s">
        <v>241</v>
      </c>
      <c r="B49" s="250"/>
      <c r="D49" s="167">
        <v>23.25581395348837</v>
      </c>
      <c r="E49" s="254" t="s">
        <v>258</v>
      </c>
      <c r="F49" s="254">
        <v>2001</v>
      </c>
      <c r="G49" s="254"/>
      <c r="H49" s="22"/>
      <c r="J49" s="382"/>
      <c r="K49" s="378"/>
      <c r="L49" s="379"/>
      <c r="M49" s="379"/>
      <c r="N49" s="379"/>
      <c r="O49" s="323"/>
      <c r="P49" s="323"/>
      <c r="Q49" s="346"/>
      <c r="R49" s="346"/>
      <c r="S49" s="346"/>
      <c r="T49" s="346"/>
      <c r="U49" s="346"/>
    </row>
    <row r="50" spans="1:21" s="9" customFormat="1" ht="11.25" customHeight="1">
      <c r="A50" s="250" t="s">
        <v>242</v>
      </c>
      <c r="B50" s="250"/>
      <c r="D50" s="167">
        <v>5.813953488372093</v>
      </c>
      <c r="E50" s="254" t="s">
        <v>258</v>
      </c>
      <c r="F50" s="254">
        <v>2001</v>
      </c>
      <c r="G50" s="254"/>
      <c r="H50" s="22"/>
      <c r="J50" s="382"/>
      <c r="K50" s="378"/>
      <c r="L50" s="379"/>
      <c r="M50" s="379"/>
      <c r="N50" s="379"/>
      <c r="O50" s="323"/>
      <c r="P50" s="323"/>
      <c r="Q50" s="346"/>
      <c r="R50" s="346"/>
      <c r="S50" s="346"/>
      <c r="T50" s="346"/>
      <c r="U50" s="346"/>
    </row>
    <row r="51" spans="1:21" s="9" customFormat="1" ht="11.25" customHeight="1">
      <c r="A51" s="277" t="s">
        <v>243</v>
      </c>
      <c r="B51" s="277"/>
      <c r="C51" s="10"/>
      <c r="D51" s="168">
        <v>0</v>
      </c>
      <c r="E51" s="255" t="s">
        <v>258</v>
      </c>
      <c r="F51" s="255">
        <v>2001</v>
      </c>
      <c r="G51" s="255"/>
      <c r="H51" s="22"/>
      <c r="J51" s="382"/>
      <c r="K51" s="378"/>
      <c r="L51" s="379"/>
      <c r="M51" s="379"/>
      <c r="N51" s="379"/>
      <c r="O51" s="323"/>
      <c r="P51" s="323"/>
      <c r="Q51" s="346"/>
      <c r="R51" s="346"/>
      <c r="S51" s="346"/>
      <c r="T51" s="346"/>
      <c r="U51" s="346"/>
    </row>
    <row r="52" spans="1:21" s="9" customFormat="1" ht="11.25" customHeight="1">
      <c r="A52" s="278"/>
      <c r="B52" s="241"/>
      <c r="D52" s="276"/>
      <c r="E52" s="254"/>
      <c r="F52" s="254"/>
      <c r="G52" s="254"/>
      <c r="H52" s="22"/>
      <c r="J52" s="382"/>
      <c r="K52" s="378"/>
      <c r="L52" s="379"/>
      <c r="M52" s="379"/>
      <c r="N52" s="379"/>
      <c r="O52" s="323"/>
      <c r="P52" s="323"/>
      <c r="Q52" s="346"/>
      <c r="R52" s="346"/>
      <c r="S52" s="346"/>
      <c r="T52" s="346"/>
      <c r="U52" s="346"/>
    </row>
    <row r="53" spans="1:14" ht="30" customHeight="1">
      <c r="A53" s="20" t="s">
        <v>0</v>
      </c>
      <c r="B53" s="20"/>
      <c r="C53" s="11"/>
      <c r="E53" s="21"/>
      <c r="F53" s="21"/>
      <c r="G53" s="21"/>
      <c r="K53" s="383"/>
      <c r="L53" s="375" t="s">
        <v>279</v>
      </c>
      <c r="M53" s="381" t="s">
        <v>280</v>
      </c>
      <c r="N53" s="381"/>
    </row>
    <row r="54" spans="1:14" ht="12.75">
      <c r="A54" s="7" t="s">
        <v>3</v>
      </c>
      <c r="B54" s="8" t="s">
        <v>1</v>
      </c>
      <c r="C54" s="8" t="s">
        <v>2</v>
      </c>
      <c r="E54" s="129"/>
      <c r="F54" s="6"/>
      <c r="G54" s="9"/>
      <c r="K54" s="379" t="s">
        <v>281</v>
      </c>
      <c r="L54" s="378">
        <v>20</v>
      </c>
      <c r="M54" s="378">
        <v>10</v>
      </c>
      <c r="N54" s="379" t="s">
        <v>282</v>
      </c>
    </row>
    <row r="55" spans="1:14" ht="12.75" customHeight="1">
      <c r="A55" s="9" t="s">
        <v>283</v>
      </c>
      <c r="B55" s="279">
        <v>20.178648</v>
      </c>
      <c r="C55" s="279">
        <f>B55*100/SUM(B$55:B$59)</f>
        <v>0.5658049063489775</v>
      </c>
      <c r="E55" s="167"/>
      <c r="G55" s="146"/>
      <c r="H55" s="280"/>
      <c r="K55" s="379" t="s">
        <v>284</v>
      </c>
      <c r="L55" s="378">
        <v>20</v>
      </c>
      <c r="M55" s="378">
        <v>10</v>
      </c>
      <c r="N55" s="379" t="s">
        <v>285</v>
      </c>
    </row>
    <row r="56" spans="1:14" ht="12.75" customHeight="1">
      <c r="A56" s="9" t="s">
        <v>286</v>
      </c>
      <c r="B56" s="276">
        <v>895.352843</v>
      </c>
      <c r="C56" s="276">
        <f>B56*100/SUM(B$55:B$59)</f>
        <v>25.10549921297531</v>
      </c>
      <c r="E56" s="167"/>
      <c r="G56" s="146"/>
      <c r="H56" s="280"/>
      <c r="K56" s="379" t="s">
        <v>287</v>
      </c>
      <c r="L56" s="378">
        <v>20</v>
      </c>
      <c r="M56" s="378">
        <v>10</v>
      </c>
      <c r="N56" s="379" t="s">
        <v>288</v>
      </c>
    </row>
    <row r="57" spans="1:14" ht="24.75" customHeight="1">
      <c r="A57" s="138" t="s">
        <v>289</v>
      </c>
      <c r="B57" s="276">
        <v>2650.829948</v>
      </c>
      <c r="C57" s="276">
        <f>B57*100/SUM(B$55:B$59)</f>
        <v>74.3286958806757</v>
      </c>
      <c r="E57" s="167"/>
      <c r="G57" s="146"/>
      <c r="H57" s="280"/>
      <c r="K57" s="379" t="s">
        <v>290</v>
      </c>
      <c r="L57" s="378">
        <v>20</v>
      </c>
      <c r="M57" s="378">
        <v>10</v>
      </c>
      <c r="N57" s="379" t="s">
        <v>291</v>
      </c>
    </row>
    <row r="58" spans="1:14" ht="12.75" customHeight="1">
      <c r="A58" s="9" t="s">
        <v>292</v>
      </c>
      <c r="B58" s="276">
        <v>0</v>
      </c>
      <c r="C58" s="276">
        <f>B58*100/SUM(B$55:B$59)</f>
        <v>0</v>
      </c>
      <c r="E58" s="167"/>
      <c r="G58" s="146"/>
      <c r="K58" s="379" t="s">
        <v>293</v>
      </c>
      <c r="L58" s="378">
        <v>20</v>
      </c>
      <c r="M58" s="378">
        <v>10</v>
      </c>
      <c r="N58" s="379" t="s">
        <v>294</v>
      </c>
    </row>
    <row r="59" spans="1:14" ht="12.75" customHeight="1">
      <c r="A59" s="2" t="s">
        <v>295</v>
      </c>
      <c r="B59" s="281">
        <v>0</v>
      </c>
      <c r="C59" s="281">
        <f>B59*100/SUM(B$55:B$59)</f>
        <v>0</v>
      </c>
      <c r="E59" s="167"/>
      <c r="G59" s="282"/>
      <c r="K59" s="379" t="s">
        <v>296</v>
      </c>
      <c r="L59" s="378">
        <v>20</v>
      </c>
      <c r="M59" s="378">
        <v>10</v>
      </c>
      <c r="N59" s="379" t="s">
        <v>297</v>
      </c>
    </row>
    <row r="60" spans="1:14" ht="14.25" customHeight="1">
      <c r="A60" s="133" t="s">
        <v>172</v>
      </c>
      <c r="C60" s="9"/>
      <c r="D60" s="9"/>
      <c r="E60" s="9"/>
      <c r="G60" s="282"/>
      <c r="H60" s="18"/>
      <c r="K60" s="379" t="s">
        <v>298</v>
      </c>
      <c r="L60" s="378">
        <v>20</v>
      </c>
      <c r="M60" s="378">
        <v>10</v>
      </c>
      <c r="N60" s="379" t="s">
        <v>299</v>
      </c>
    </row>
    <row r="61" spans="7:14" ht="12.75">
      <c r="G61" s="254"/>
      <c r="K61" s="379" t="s">
        <v>290</v>
      </c>
      <c r="L61" s="378">
        <v>20</v>
      </c>
      <c r="M61" s="378">
        <v>10</v>
      </c>
      <c r="N61" s="379" t="s">
        <v>300</v>
      </c>
    </row>
    <row r="62" spans="7:14" ht="12.75">
      <c r="G62" s="254"/>
      <c r="K62" s="379" t="s">
        <v>301</v>
      </c>
      <c r="L62" s="378">
        <v>20</v>
      </c>
      <c r="M62" s="378">
        <v>10</v>
      </c>
      <c r="N62" s="379" t="s">
        <v>302</v>
      </c>
    </row>
    <row r="63" spans="7:14" ht="12.75">
      <c r="G63" s="254"/>
      <c r="K63" s="379" t="s">
        <v>303</v>
      </c>
      <c r="L63" s="378">
        <v>20</v>
      </c>
      <c r="M63" s="378">
        <v>10</v>
      </c>
      <c r="N63" s="379" t="s">
        <v>304</v>
      </c>
    </row>
    <row r="64" spans="11:14" ht="12.75">
      <c r="K64" s="379" t="s">
        <v>305</v>
      </c>
      <c r="L64" s="378">
        <v>20</v>
      </c>
      <c r="M64" s="378">
        <v>10</v>
      </c>
      <c r="N64" s="379" t="s">
        <v>306</v>
      </c>
    </row>
    <row r="65" spans="11:14" ht="12.75">
      <c r="K65" s="384" t="s">
        <v>307</v>
      </c>
      <c r="L65" s="378">
        <v>20</v>
      </c>
      <c r="M65" s="378">
        <v>10</v>
      </c>
      <c r="N65" s="379" t="s">
        <v>430</v>
      </c>
    </row>
  </sheetData>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rowBreaks count="1" manualBreakCount="1">
    <brk id="43" max="6" man="1"/>
  </rowBreaks>
  <drawing r:id="rId1"/>
</worksheet>
</file>

<file path=xl/worksheets/sheet4.xml><?xml version="1.0" encoding="utf-8"?>
<worksheet xmlns="http://schemas.openxmlformats.org/spreadsheetml/2006/main" xmlns:r="http://schemas.openxmlformats.org/officeDocument/2006/relationships">
  <sheetPr codeName="Hoja8"/>
  <dimension ref="A1:U64"/>
  <sheetViews>
    <sheetView workbookViewId="0" topLeftCell="A1">
      <selection activeCell="A3" sqref="A3"/>
    </sheetView>
  </sheetViews>
  <sheetFormatPr defaultColWidth="11.421875" defaultRowHeight="12.75"/>
  <cols>
    <col min="1" max="1" width="39.7109375" style="4" customWidth="1"/>
    <col min="2" max="2" width="8.57421875" style="4" customWidth="1"/>
    <col min="3" max="3" width="10.140625" style="4" customWidth="1"/>
    <col min="4" max="4" width="7.140625" style="4" customWidth="1"/>
    <col min="5" max="5" width="26.00390625" style="4" customWidth="1"/>
    <col min="6" max="6" width="22.140625" style="569" customWidth="1"/>
    <col min="7" max="7" width="5.57421875" style="4" customWidth="1"/>
    <col min="8" max="13" width="11.421875" style="4" customWidth="1"/>
    <col min="14" max="21" width="11.421875" style="351" customWidth="1"/>
    <col min="22" max="16384" width="11.421875" style="4" customWidth="1"/>
  </cols>
  <sheetData>
    <row r="1" spans="2:21" s="1" customFormat="1" ht="13.5" customHeight="1">
      <c r="B1" s="3"/>
      <c r="F1" s="563"/>
      <c r="G1" s="266"/>
      <c r="H1" s="26"/>
      <c r="I1" s="267"/>
      <c r="J1" s="268"/>
      <c r="K1" s="268"/>
      <c r="L1" s="268"/>
      <c r="N1" s="328"/>
      <c r="O1" s="328"/>
      <c r="P1" s="328"/>
      <c r="Q1" s="328"/>
      <c r="R1" s="328"/>
      <c r="S1" s="328"/>
      <c r="T1" s="328"/>
      <c r="U1" s="328"/>
    </row>
    <row r="2" spans="1:21" s="1" customFormat="1" ht="21" customHeight="1">
      <c r="A2" s="264" t="s">
        <v>645</v>
      </c>
      <c r="B2" s="263"/>
      <c r="C2" s="264"/>
      <c r="D2" s="263"/>
      <c r="E2" s="263"/>
      <c r="F2" s="563"/>
      <c r="G2" s="269"/>
      <c r="H2" s="26"/>
      <c r="I2" s="267"/>
      <c r="J2" s="268"/>
      <c r="K2" s="268"/>
      <c r="L2" s="268"/>
      <c r="N2" s="328"/>
      <c r="O2" s="328"/>
      <c r="P2" s="328"/>
      <c r="Q2" s="328"/>
      <c r="R2" s="328"/>
      <c r="S2" s="328"/>
      <c r="T2" s="328"/>
      <c r="U2" s="328"/>
    </row>
    <row r="3" spans="6:21" s="1" customFormat="1" ht="13.5" customHeight="1">
      <c r="F3" s="563"/>
      <c r="G3" s="169"/>
      <c r="N3" s="328"/>
      <c r="O3" s="328"/>
      <c r="P3" s="328"/>
      <c r="Q3" s="328"/>
      <c r="R3" s="328"/>
      <c r="S3" s="328"/>
      <c r="T3" s="328"/>
      <c r="U3" s="328"/>
    </row>
    <row r="4" spans="1:21" s="17" customFormat="1" ht="17.25" customHeight="1">
      <c r="A4" s="24" t="s">
        <v>309</v>
      </c>
      <c r="B4" s="13"/>
      <c r="C4" s="13"/>
      <c r="D4" s="13"/>
      <c r="E4" s="13"/>
      <c r="F4" s="564"/>
      <c r="G4" s="14"/>
      <c r="H4" s="6"/>
      <c r="I4" s="270"/>
      <c r="J4" s="271"/>
      <c r="K4" s="271"/>
      <c r="L4" s="271"/>
      <c r="M4" s="16"/>
      <c r="N4" s="329"/>
      <c r="O4" s="329"/>
      <c r="P4" s="329"/>
      <c r="Q4" s="329"/>
      <c r="R4" s="329"/>
      <c r="S4" s="329"/>
      <c r="T4" s="329"/>
      <c r="U4" s="329"/>
    </row>
    <row r="5" spans="2:21" s="1" customFormat="1" ht="21" customHeight="1">
      <c r="B5" s="283"/>
      <c r="F5" s="563"/>
      <c r="N5" s="328"/>
      <c r="O5" s="328"/>
      <c r="P5" s="328"/>
      <c r="Q5" s="328"/>
      <c r="R5" s="328"/>
      <c r="S5" s="328"/>
      <c r="T5" s="328"/>
      <c r="U5" s="328"/>
    </row>
    <row r="6" spans="1:7" ht="24.75" customHeight="1">
      <c r="A6" s="115" t="s">
        <v>247</v>
      </c>
      <c r="B6" s="252" t="s">
        <v>249</v>
      </c>
      <c r="C6" s="117" t="s">
        <v>250</v>
      </c>
      <c r="D6" s="117" t="s">
        <v>111</v>
      </c>
      <c r="E6" s="8" t="s">
        <v>248</v>
      </c>
      <c r="F6" s="565"/>
      <c r="G6" s="18"/>
    </row>
    <row r="7" spans="1:6" ht="16.5" customHeight="1">
      <c r="A7" s="257" t="s">
        <v>237</v>
      </c>
      <c r="B7" s="520"/>
      <c r="C7" s="272"/>
      <c r="D7" s="364"/>
      <c r="E7" s="254" t="s">
        <v>256</v>
      </c>
      <c r="F7" s="565"/>
    </row>
    <row r="8" spans="1:21" s="9" customFormat="1" ht="12" customHeight="1">
      <c r="A8" s="9" t="s">
        <v>238</v>
      </c>
      <c r="B8" s="129">
        <v>0</v>
      </c>
      <c r="C8" s="254" t="s">
        <v>147</v>
      </c>
      <c r="D8" s="254">
        <v>2008</v>
      </c>
      <c r="E8" s="254"/>
      <c r="F8" s="285"/>
      <c r="G8" s="22"/>
      <c r="N8" s="346"/>
      <c r="O8" s="346"/>
      <c r="P8" s="346"/>
      <c r="Q8" s="346"/>
      <c r="R8" s="346"/>
      <c r="S8" s="346"/>
      <c r="T8" s="346"/>
      <c r="U8" s="346"/>
    </row>
    <row r="9" spans="1:21" s="9" customFormat="1" ht="12" customHeight="1">
      <c r="A9" s="7" t="s">
        <v>308</v>
      </c>
      <c r="B9" s="288">
        <v>0</v>
      </c>
      <c r="C9" s="308" t="s">
        <v>147</v>
      </c>
      <c r="D9" s="308">
        <v>2006</v>
      </c>
      <c r="E9" s="308"/>
      <c r="F9" s="285"/>
      <c r="G9" s="22"/>
      <c r="N9" s="346"/>
      <c r="O9" s="346"/>
      <c r="P9" s="346"/>
      <c r="Q9" s="346"/>
      <c r="R9" s="346"/>
      <c r="S9" s="346"/>
      <c r="T9" s="346"/>
      <c r="U9" s="346"/>
    </row>
    <row r="10" spans="1:21" s="9" customFormat="1" ht="20.25" customHeight="1">
      <c r="A10" s="32" t="s">
        <v>314</v>
      </c>
      <c r="B10" s="311"/>
      <c r="C10" s="272"/>
      <c r="D10" s="272"/>
      <c r="E10" s="254" t="s">
        <v>256</v>
      </c>
      <c r="F10" s="566"/>
      <c r="G10" s="22"/>
      <c r="N10" s="346"/>
      <c r="O10" s="346"/>
      <c r="P10" s="346"/>
      <c r="Q10" s="346"/>
      <c r="R10" s="346"/>
      <c r="S10" s="346"/>
      <c r="T10" s="346"/>
      <c r="U10" s="346"/>
    </row>
    <row r="11" spans="1:21" s="9" customFormat="1" ht="12" customHeight="1">
      <c r="A11" s="3" t="s">
        <v>311</v>
      </c>
      <c r="B11" s="129">
        <v>0</v>
      </c>
      <c r="C11" s="254" t="s">
        <v>147</v>
      </c>
      <c r="D11" s="254">
        <v>2010</v>
      </c>
      <c r="F11" s="567"/>
      <c r="G11" s="22"/>
      <c r="N11" s="346"/>
      <c r="O11" s="346"/>
      <c r="P11" s="346"/>
      <c r="Q11" s="346"/>
      <c r="R11" s="346"/>
      <c r="S11" s="346"/>
      <c r="T11" s="346"/>
      <c r="U11" s="346"/>
    </row>
    <row r="12" spans="1:21" s="9" customFormat="1" ht="12" customHeight="1">
      <c r="A12" s="3" t="s">
        <v>505</v>
      </c>
      <c r="B12" s="129">
        <v>1</v>
      </c>
      <c r="C12" s="254" t="s">
        <v>147</v>
      </c>
      <c r="D12" s="254">
        <v>2010</v>
      </c>
      <c r="F12" s="567"/>
      <c r="G12" s="22"/>
      <c r="N12" s="346"/>
      <c r="O12" s="346"/>
      <c r="P12" s="346"/>
      <c r="Q12" s="346"/>
      <c r="R12" s="346"/>
      <c r="S12" s="346"/>
      <c r="T12" s="346"/>
      <c r="U12" s="346"/>
    </row>
    <row r="13" spans="1:21" s="9" customFormat="1" ht="12" customHeight="1">
      <c r="A13" s="119"/>
      <c r="B13" s="8"/>
      <c r="C13" s="308"/>
      <c r="D13" s="308"/>
      <c r="E13" s="308"/>
      <c r="F13" s="567"/>
      <c r="G13" s="22"/>
      <c r="N13" s="346"/>
      <c r="O13" s="346"/>
      <c r="P13" s="346"/>
      <c r="Q13" s="346"/>
      <c r="R13" s="346"/>
      <c r="S13" s="346"/>
      <c r="T13" s="346"/>
      <c r="U13" s="346"/>
    </row>
    <row r="14" spans="1:21" s="9" customFormat="1" ht="20.25" customHeight="1">
      <c r="A14" s="32" t="s">
        <v>315</v>
      </c>
      <c r="B14" s="311"/>
      <c r="C14" s="272"/>
      <c r="D14" s="272"/>
      <c r="E14" s="254"/>
      <c r="F14" s="567"/>
      <c r="G14" s="22"/>
      <c r="N14" s="346"/>
      <c r="O14" s="346"/>
      <c r="P14" s="346"/>
      <c r="Q14" s="346"/>
      <c r="R14" s="346"/>
      <c r="S14" s="346"/>
      <c r="T14" s="346"/>
      <c r="U14" s="346"/>
    </row>
    <row r="15" spans="1:21" s="9" customFormat="1" ht="12" customHeight="1">
      <c r="A15" s="3" t="s">
        <v>312</v>
      </c>
      <c r="B15" s="129"/>
      <c r="C15" s="129"/>
      <c r="D15" s="129"/>
      <c r="E15" s="254" t="s">
        <v>322</v>
      </c>
      <c r="F15" s="567"/>
      <c r="G15" s="22"/>
      <c r="N15" s="346"/>
      <c r="O15" s="346"/>
      <c r="P15" s="346"/>
      <c r="Q15" s="346"/>
      <c r="R15" s="346"/>
      <c r="S15" s="346"/>
      <c r="T15" s="346"/>
      <c r="U15" s="346"/>
    </row>
    <row r="16" spans="1:21" s="9" customFormat="1" ht="12" customHeight="1">
      <c r="A16" s="34" t="s">
        <v>317</v>
      </c>
      <c r="B16" s="129">
        <v>0</v>
      </c>
      <c r="C16" s="254" t="s">
        <v>147</v>
      </c>
      <c r="D16" s="254">
        <v>2010</v>
      </c>
      <c r="F16" s="567"/>
      <c r="G16" s="22"/>
      <c r="N16" s="346"/>
      <c r="O16" s="346"/>
      <c r="P16" s="346"/>
      <c r="Q16" s="346"/>
      <c r="R16" s="346"/>
      <c r="S16" s="346"/>
      <c r="T16" s="346"/>
      <c r="U16" s="346"/>
    </row>
    <row r="17" spans="1:21" s="9" customFormat="1" ht="12" customHeight="1">
      <c r="A17" s="34" t="s">
        <v>318</v>
      </c>
      <c r="B17" s="129">
        <v>1</v>
      </c>
      <c r="C17" s="254" t="s">
        <v>147</v>
      </c>
      <c r="D17" s="254">
        <v>2010</v>
      </c>
      <c r="E17" s="284"/>
      <c r="F17" s="567"/>
      <c r="G17" s="22"/>
      <c r="N17" s="346"/>
      <c r="O17" s="346"/>
      <c r="P17" s="346"/>
      <c r="Q17" s="346"/>
      <c r="R17" s="346"/>
      <c r="S17" s="346"/>
      <c r="T17" s="346"/>
      <c r="U17" s="346"/>
    </row>
    <row r="18" spans="1:21" s="9" customFormat="1" ht="12" customHeight="1">
      <c r="A18" s="34" t="s">
        <v>319</v>
      </c>
      <c r="B18" s="129">
        <v>0</v>
      </c>
      <c r="C18" s="254" t="s">
        <v>147</v>
      </c>
      <c r="D18" s="254">
        <v>2010</v>
      </c>
      <c r="E18" s="284"/>
      <c r="F18" s="567"/>
      <c r="G18" s="22"/>
      <c r="N18" s="346"/>
      <c r="O18" s="346"/>
      <c r="P18" s="346"/>
      <c r="Q18" s="346"/>
      <c r="R18" s="346"/>
      <c r="S18" s="346"/>
      <c r="T18" s="346"/>
      <c r="U18" s="346"/>
    </row>
    <row r="19" spans="1:21" s="9" customFormat="1" ht="12" customHeight="1">
      <c r="A19" s="34" t="s">
        <v>320</v>
      </c>
      <c r="B19" s="129">
        <v>0</v>
      </c>
      <c r="C19" s="254" t="s">
        <v>147</v>
      </c>
      <c r="D19" s="254">
        <v>2010</v>
      </c>
      <c r="E19" s="284"/>
      <c r="F19" s="567"/>
      <c r="G19" s="22"/>
      <c r="N19" s="346"/>
      <c r="O19" s="346"/>
      <c r="P19" s="346"/>
      <c r="Q19" s="346"/>
      <c r="R19" s="346"/>
      <c r="S19" s="346"/>
      <c r="T19" s="346"/>
      <c r="U19" s="346"/>
    </row>
    <row r="20" spans="1:21" s="9" customFormat="1" ht="12" customHeight="1">
      <c r="A20" s="119" t="s">
        <v>321</v>
      </c>
      <c r="B20" s="8">
        <v>0</v>
      </c>
      <c r="C20" s="308" t="s">
        <v>147</v>
      </c>
      <c r="D20" s="308">
        <v>2010</v>
      </c>
      <c r="E20" s="313"/>
      <c r="F20" s="567"/>
      <c r="G20" s="22"/>
      <c r="N20" s="346"/>
      <c r="O20" s="346"/>
      <c r="P20" s="346"/>
      <c r="Q20" s="346"/>
      <c r="R20" s="346"/>
      <c r="S20" s="346"/>
      <c r="T20" s="346"/>
      <c r="U20" s="346"/>
    </row>
    <row r="21" spans="1:21" s="9" customFormat="1" ht="20.25" customHeight="1">
      <c r="A21" s="32" t="s">
        <v>431</v>
      </c>
      <c r="B21" s="311"/>
      <c r="C21" s="272"/>
      <c r="D21" s="272"/>
      <c r="E21" s="761" t="s">
        <v>492</v>
      </c>
      <c r="F21" s="567"/>
      <c r="G21" s="22"/>
      <c r="N21" s="346"/>
      <c r="O21" s="346"/>
      <c r="P21" s="346"/>
      <c r="Q21" s="346"/>
      <c r="R21" s="346"/>
      <c r="S21" s="346"/>
      <c r="T21" s="346"/>
      <c r="U21" s="346"/>
    </row>
    <row r="22" spans="1:21" s="9" customFormat="1" ht="12" customHeight="1">
      <c r="A22" s="3" t="s">
        <v>453</v>
      </c>
      <c r="B22" s="274">
        <v>0</v>
      </c>
      <c r="C22" s="254" t="s">
        <v>454</v>
      </c>
      <c r="D22" s="254">
        <v>2011</v>
      </c>
      <c r="E22" s="762"/>
      <c r="F22" s="567"/>
      <c r="G22" s="22"/>
      <c r="N22" s="346"/>
      <c r="O22" s="346"/>
      <c r="P22" s="346"/>
      <c r="Q22" s="346"/>
      <c r="R22" s="346"/>
      <c r="S22" s="346"/>
      <c r="T22" s="346"/>
      <c r="U22" s="346"/>
    </row>
    <row r="23" spans="1:21" s="9" customFormat="1" ht="12" customHeight="1">
      <c r="A23" s="34" t="s">
        <v>432</v>
      </c>
      <c r="B23" s="274">
        <v>0</v>
      </c>
      <c r="C23" s="254" t="s">
        <v>433</v>
      </c>
      <c r="D23" s="254">
        <v>2011</v>
      </c>
      <c r="E23" s="254"/>
      <c r="F23" s="567"/>
      <c r="G23" s="22"/>
      <c r="N23" s="346"/>
      <c r="O23" s="346"/>
      <c r="P23" s="346"/>
      <c r="Q23" s="346"/>
      <c r="R23" s="346"/>
      <c r="S23" s="346"/>
      <c r="T23" s="346"/>
      <c r="U23" s="346"/>
    </row>
    <row r="24" spans="1:21" s="9" customFormat="1" ht="12" customHeight="1">
      <c r="A24" s="3" t="s">
        <v>499</v>
      </c>
      <c r="B24" s="274">
        <v>0</v>
      </c>
      <c r="C24" s="254" t="s">
        <v>502</v>
      </c>
      <c r="D24" s="254">
        <v>2011</v>
      </c>
      <c r="E24" s="284"/>
      <c r="F24" s="567"/>
      <c r="G24" s="22"/>
      <c r="N24" s="346"/>
      <c r="O24" s="346"/>
      <c r="P24" s="346"/>
      <c r="Q24" s="346"/>
      <c r="R24" s="346"/>
      <c r="S24" s="346"/>
      <c r="T24" s="346"/>
      <c r="U24" s="346"/>
    </row>
    <row r="25" spans="1:21" s="9" customFormat="1" ht="12" customHeight="1">
      <c r="A25" s="34" t="s">
        <v>500</v>
      </c>
      <c r="B25" s="274">
        <v>0</v>
      </c>
      <c r="C25" s="254" t="s">
        <v>433</v>
      </c>
      <c r="D25" s="254">
        <v>2011</v>
      </c>
      <c r="E25" s="284"/>
      <c r="F25" s="567"/>
      <c r="G25" s="22"/>
      <c r="N25" s="346"/>
      <c r="O25" s="346"/>
      <c r="P25" s="346"/>
      <c r="Q25" s="346"/>
      <c r="R25" s="346"/>
      <c r="S25" s="346"/>
      <c r="T25" s="346"/>
      <c r="U25" s="346"/>
    </row>
    <row r="26" spans="1:21" s="9" customFormat="1" ht="12" customHeight="1">
      <c r="A26" s="3" t="s">
        <v>501</v>
      </c>
      <c r="B26" s="274">
        <v>1</v>
      </c>
      <c r="C26" s="254" t="s">
        <v>503</v>
      </c>
      <c r="D26" s="254">
        <v>2011</v>
      </c>
      <c r="E26" s="284"/>
      <c r="F26" s="567"/>
      <c r="G26" s="22"/>
      <c r="N26" s="346"/>
      <c r="O26" s="346"/>
      <c r="P26" s="346"/>
      <c r="Q26" s="346"/>
      <c r="R26" s="346"/>
      <c r="S26" s="346"/>
      <c r="T26" s="346"/>
      <c r="U26" s="346"/>
    </row>
    <row r="27" spans="1:21" s="9" customFormat="1" ht="3.75" customHeight="1">
      <c r="A27" s="314"/>
      <c r="B27" s="288"/>
      <c r="C27" s="308"/>
      <c r="D27" s="308"/>
      <c r="E27" s="313"/>
      <c r="F27" s="567"/>
      <c r="G27" s="22"/>
      <c r="N27" s="346"/>
      <c r="O27" s="346"/>
      <c r="P27" s="346"/>
      <c r="Q27" s="346"/>
      <c r="R27" s="346"/>
      <c r="S27" s="346"/>
      <c r="T27" s="346"/>
      <c r="U27" s="346"/>
    </row>
    <row r="28" spans="1:21" s="9" customFormat="1" ht="20.25" customHeight="1">
      <c r="A28" s="32" t="s">
        <v>313</v>
      </c>
      <c r="B28" s="369"/>
      <c r="C28" s="370"/>
      <c r="D28" s="370"/>
      <c r="E28" s="254" t="s">
        <v>493</v>
      </c>
      <c r="F28" s="566"/>
      <c r="G28" s="22"/>
      <c r="N28" s="346"/>
      <c r="O28" s="346"/>
      <c r="P28" s="346"/>
      <c r="Q28" s="346"/>
      <c r="R28" s="346"/>
      <c r="S28" s="346"/>
      <c r="T28" s="346"/>
      <c r="U28" s="346"/>
    </row>
    <row r="29" spans="1:21" s="9" customFormat="1" ht="12" customHeight="1">
      <c r="A29" s="9" t="s">
        <v>654</v>
      </c>
      <c r="B29" s="129">
        <v>1</v>
      </c>
      <c r="C29" s="254" t="s">
        <v>316</v>
      </c>
      <c r="D29" s="254">
        <v>2005</v>
      </c>
      <c r="E29" s="312" t="s">
        <v>494</v>
      </c>
      <c r="F29" s="568"/>
      <c r="G29" s="22"/>
      <c r="N29" s="346"/>
      <c r="O29" s="346"/>
      <c r="P29" s="346"/>
      <c r="Q29" s="346"/>
      <c r="R29" s="346"/>
      <c r="S29" s="346"/>
      <c r="T29" s="346"/>
      <c r="U29" s="346"/>
    </row>
    <row r="30" spans="1:21" s="9" customFormat="1" ht="12" customHeight="1">
      <c r="A30" s="9" t="s">
        <v>655</v>
      </c>
      <c r="B30" s="129">
        <v>1</v>
      </c>
      <c r="C30" s="254" t="s">
        <v>316</v>
      </c>
      <c r="D30" s="254">
        <v>2005</v>
      </c>
      <c r="E30" s="147"/>
      <c r="F30" s="285"/>
      <c r="G30" s="22"/>
      <c r="N30" s="346"/>
      <c r="O30" s="346"/>
      <c r="P30" s="346"/>
      <c r="Q30" s="346"/>
      <c r="R30" s="346"/>
      <c r="S30" s="346"/>
      <c r="T30" s="346"/>
      <c r="U30" s="346"/>
    </row>
    <row r="31" spans="1:21" s="9" customFormat="1" ht="12" customHeight="1">
      <c r="A31" s="9" t="s">
        <v>656</v>
      </c>
      <c r="B31" s="129">
        <v>1</v>
      </c>
      <c r="C31" s="254" t="s">
        <v>316</v>
      </c>
      <c r="D31" s="254">
        <v>2005</v>
      </c>
      <c r="E31" s="147"/>
      <c r="F31" s="285"/>
      <c r="G31" s="22"/>
      <c r="N31" s="346"/>
      <c r="O31" s="346"/>
      <c r="P31" s="346"/>
      <c r="Q31" s="346"/>
      <c r="R31" s="346"/>
      <c r="S31" s="346"/>
      <c r="T31" s="346"/>
      <c r="U31" s="346"/>
    </row>
    <row r="32" spans="1:21" s="9" customFormat="1" ht="12" customHeight="1">
      <c r="A32" s="10" t="s">
        <v>657</v>
      </c>
      <c r="B32" s="23">
        <v>1</v>
      </c>
      <c r="C32" s="255" t="s">
        <v>316</v>
      </c>
      <c r="D32" s="255">
        <v>2005</v>
      </c>
      <c r="E32" s="748"/>
      <c r="F32" s="285"/>
      <c r="G32" s="22"/>
      <c r="N32" s="346"/>
      <c r="O32" s="346"/>
      <c r="P32" s="346"/>
      <c r="Q32" s="346"/>
      <c r="R32" s="346"/>
      <c r="S32" s="346"/>
      <c r="T32" s="346"/>
      <c r="U32" s="346"/>
    </row>
    <row r="33" spans="2:21" s="9" customFormat="1" ht="12" customHeight="1">
      <c r="B33" s="129"/>
      <c r="C33" s="254"/>
      <c r="D33" s="254"/>
      <c r="E33" s="147"/>
      <c r="F33" s="285"/>
      <c r="G33" s="22"/>
      <c r="N33" s="346"/>
      <c r="O33" s="346"/>
      <c r="P33" s="346"/>
      <c r="Q33" s="346"/>
      <c r="R33" s="346"/>
      <c r="S33" s="346"/>
      <c r="T33" s="346"/>
      <c r="U33" s="346"/>
    </row>
    <row r="34" spans="2:21" s="9" customFormat="1" ht="12" customHeight="1">
      <c r="B34" s="129"/>
      <c r="C34" s="254"/>
      <c r="D34" s="254"/>
      <c r="E34" s="147"/>
      <c r="F34" s="285"/>
      <c r="G34" s="22"/>
      <c r="N34" s="346"/>
      <c r="O34" s="346"/>
      <c r="P34" s="346"/>
      <c r="Q34" s="346"/>
      <c r="R34" s="346"/>
      <c r="S34" s="346"/>
      <c r="T34" s="346"/>
      <c r="U34" s="346"/>
    </row>
    <row r="35" spans="2:21" s="9" customFormat="1" ht="12" customHeight="1">
      <c r="B35" s="129"/>
      <c r="C35" s="254"/>
      <c r="D35" s="254"/>
      <c r="E35" s="147"/>
      <c r="F35" s="285"/>
      <c r="G35" s="22"/>
      <c r="N35" s="346"/>
      <c r="O35" s="346"/>
      <c r="P35" s="346"/>
      <c r="Q35" s="346"/>
      <c r="R35" s="346"/>
      <c r="S35" s="346"/>
      <c r="T35" s="346"/>
      <c r="U35" s="346"/>
    </row>
    <row r="36" spans="2:21" s="9" customFormat="1" ht="12" customHeight="1">
      <c r="B36" s="129"/>
      <c r="C36" s="254"/>
      <c r="D36" s="254"/>
      <c r="E36" s="147"/>
      <c r="F36" s="285"/>
      <c r="G36" s="22"/>
      <c r="N36" s="346"/>
      <c r="O36" s="346"/>
      <c r="P36" s="346"/>
      <c r="Q36" s="346"/>
      <c r="R36" s="346"/>
      <c r="S36" s="346"/>
      <c r="T36" s="346"/>
      <c r="U36" s="346"/>
    </row>
    <row r="37" spans="2:21" s="9" customFormat="1" ht="12" customHeight="1">
      <c r="B37" s="129"/>
      <c r="C37" s="254"/>
      <c r="D37" s="254"/>
      <c r="E37" s="147"/>
      <c r="F37" s="285"/>
      <c r="G37" s="22"/>
      <c r="N37" s="346"/>
      <c r="O37" s="346"/>
      <c r="P37" s="346"/>
      <c r="Q37" s="346"/>
      <c r="R37" s="346"/>
      <c r="S37" s="346"/>
      <c r="T37" s="346"/>
      <c r="U37" s="346"/>
    </row>
    <row r="38" spans="2:21" s="9" customFormat="1" ht="12" customHeight="1">
      <c r="B38" s="129"/>
      <c r="C38" s="254"/>
      <c r="D38" s="254"/>
      <c r="E38" s="147"/>
      <c r="F38" s="285"/>
      <c r="G38" s="22"/>
      <c r="N38" s="346"/>
      <c r="O38" s="346"/>
      <c r="P38" s="346"/>
      <c r="Q38" s="346"/>
      <c r="R38" s="346"/>
      <c r="S38" s="346"/>
      <c r="T38" s="346"/>
      <c r="U38" s="346"/>
    </row>
    <row r="39" spans="2:21" s="9" customFormat="1" ht="12" customHeight="1">
      <c r="B39" s="129"/>
      <c r="C39" s="254"/>
      <c r="D39" s="254"/>
      <c r="E39" s="147"/>
      <c r="F39" s="285"/>
      <c r="G39" s="22"/>
      <c r="N39" s="346"/>
      <c r="O39" s="346"/>
      <c r="P39" s="346"/>
      <c r="Q39" s="346"/>
      <c r="R39" s="346"/>
      <c r="S39" s="346"/>
      <c r="T39" s="346"/>
      <c r="U39" s="346"/>
    </row>
    <row r="40" spans="2:21" s="9" customFormat="1" ht="12" customHeight="1">
      <c r="B40" s="129"/>
      <c r="C40" s="254"/>
      <c r="D40" s="254"/>
      <c r="E40" s="147"/>
      <c r="F40" s="285"/>
      <c r="G40" s="22"/>
      <c r="N40" s="346"/>
      <c r="O40" s="346"/>
      <c r="P40" s="346"/>
      <c r="Q40" s="346"/>
      <c r="R40" s="346"/>
      <c r="S40" s="346"/>
      <c r="T40" s="346"/>
      <c r="U40" s="346"/>
    </row>
    <row r="41" spans="2:21" s="9" customFormat="1" ht="12" customHeight="1">
      <c r="B41" s="129"/>
      <c r="C41" s="254"/>
      <c r="D41" s="254"/>
      <c r="E41" s="147"/>
      <c r="F41" s="285"/>
      <c r="G41" s="22"/>
      <c r="N41" s="346"/>
      <c r="O41" s="346"/>
      <c r="P41" s="346"/>
      <c r="Q41" s="346"/>
      <c r="R41" s="346"/>
      <c r="S41" s="346"/>
      <c r="T41" s="346"/>
      <c r="U41" s="346"/>
    </row>
    <row r="42" spans="2:21" s="9" customFormat="1" ht="12" customHeight="1">
      <c r="B42" s="129"/>
      <c r="C42" s="254"/>
      <c r="D42" s="254"/>
      <c r="E42" s="147"/>
      <c r="F42" s="285"/>
      <c r="G42" s="22"/>
      <c r="N42" s="346"/>
      <c r="O42" s="346"/>
      <c r="P42" s="346"/>
      <c r="Q42" s="346"/>
      <c r="R42" s="346"/>
      <c r="S42" s="346"/>
      <c r="T42" s="346"/>
      <c r="U42" s="346"/>
    </row>
    <row r="43" spans="2:21" s="9" customFormat="1" ht="12" customHeight="1">
      <c r="B43" s="129"/>
      <c r="C43" s="254"/>
      <c r="D43" s="254"/>
      <c r="E43" s="147"/>
      <c r="F43" s="285"/>
      <c r="G43" s="22"/>
      <c r="N43" s="346"/>
      <c r="O43" s="346"/>
      <c r="P43" s="346"/>
      <c r="Q43" s="346"/>
      <c r="R43" s="346"/>
      <c r="S43" s="346"/>
      <c r="T43" s="346"/>
      <c r="U43" s="346"/>
    </row>
    <row r="44" spans="2:21" s="9" customFormat="1" ht="12" customHeight="1">
      <c r="B44" s="129"/>
      <c r="C44" s="254"/>
      <c r="D44" s="254"/>
      <c r="E44" s="147"/>
      <c r="F44" s="285"/>
      <c r="G44" s="22"/>
      <c r="N44" s="346"/>
      <c r="O44" s="346"/>
      <c r="P44" s="346"/>
      <c r="Q44" s="346"/>
      <c r="R44" s="346"/>
      <c r="S44" s="346"/>
      <c r="T44" s="346"/>
      <c r="U44" s="346"/>
    </row>
    <row r="45" spans="2:21" s="9" customFormat="1" ht="12" customHeight="1">
      <c r="B45" s="129"/>
      <c r="C45" s="254"/>
      <c r="D45" s="254"/>
      <c r="E45" s="147"/>
      <c r="F45" s="285"/>
      <c r="G45" s="22"/>
      <c r="N45" s="346"/>
      <c r="O45" s="346"/>
      <c r="P45" s="346"/>
      <c r="Q45" s="346"/>
      <c r="R45" s="346"/>
      <c r="S45" s="346"/>
      <c r="T45" s="346"/>
      <c r="U45" s="346"/>
    </row>
    <row r="46" spans="2:21" s="9" customFormat="1" ht="12" customHeight="1">
      <c r="B46" s="129"/>
      <c r="C46" s="254"/>
      <c r="D46" s="254"/>
      <c r="E46" s="147"/>
      <c r="F46" s="285"/>
      <c r="G46" s="22"/>
      <c r="N46" s="346"/>
      <c r="O46" s="346"/>
      <c r="P46" s="346"/>
      <c r="Q46" s="346"/>
      <c r="R46" s="346"/>
      <c r="S46" s="346"/>
      <c r="T46" s="346"/>
      <c r="U46" s="346"/>
    </row>
    <row r="47" spans="2:21" s="9" customFormat="1" ht="12" customHeight="1">
      <c r="B47" s="129"/>
      <c r="C47" s="254"/>
      <c r="D47" s="254"/>
      <c r="E47" s="147"/>
      <c r="F47" s="285"/>
      <c r="G47" s="22"/>
      <c r="N47" s="346"/>
      <c r="O47" s="346"/>
      <c r="P47" s="346"/>
      <c r="Q47" s="346"/>
      <c r="R47" s="346"/>
      <c r="S47" s="346"/>
      <c r="T47" s="346"/>
      <c r="U47" s="346"/>
    </row>
    <row r="48" spans="2:21" s="9" customFormat="1" ht="12" customHeight="1">
      <c r="B48" s="129"/>
      <c r="C48" s="254"/>
      <c r="D48" s="254"/>
      <c r="E48" s="147"/>
      <c r="F48" s="285"/>
      <c r="G48" s="22"/>
      <c r="N48" s="346"/>
      <c r="O48" s="346"/>
      <c r="P48" s="346"/>
      <c r="Q48" s="346"/>
      <c r="R48" s="346"/>
      <c r="S48" s="346"/>
      <c r="T48" s="346"/>
      <c r="U48" s="346"/>
    </row>
    <row r="49" spans="2:21" s="9" customFormat="1" ht="12" customHeight="1">
      <c r="B49" s="129"/>
      <c r="C49" s="254"/>
      <c r="D49" s="254"/>
      <c r="E49" s="147"/>
      <c r="F49" s="285"/>
      <c r="G49" s="22"/>
      <c r="N49" s="346"/>
      <c r="O49" s="346"/>
      <c r="P49" s="346"/>
      <c r="Q49" s="346"/>
      <c r="R49" s="346"/>
      <c r="S49" s="346"/>
      <c r="T49" s="346"/>
      <c r="U49" s="346"/>
    </row>
    <row r="50" spans="2:21" s="9" customFormat="1" ht="12" customHeight="1">
      <c r="B50" s="129"/>
      <c r="C50" s="254"/>
      <c r="D50" s="254"/>
      <c r="E50" s="147"/>
      <c r="F50" s="285"/>
      <c r="G50" s="22"/>
      <c r="N50" s="346"/>
      <c r="O50" s="346"/>
      <c r="P50" s="346"/>
      <c r="Q50" s="346"/>
      <c r="R50" s="346"/>
      <c r="S50" s="346"/>
      <c r="T50" s="346"/>
      <c r="U50" s="346"/>
    </row>
    <row r="51" spans="2:21" s="9" customFormat="1" ht="12" customHeight="1">
      <c r="B51" s="129"/>
      <c r="C51" s="254"/>
      <c r="D51" s="254"/>
      <c r="E51" s="147"/>
      <c r="F51" s="285"/>
      <c r="G51" s="22"/>
      <c r="N51" s="346"/>
      <c r="O51" s="346"/>
      <c r="P51" s="346"/>
      <c r="Q51" s="346"/>
      <c r="R51" s="346"/>
      <c r="S51" s="346"/>
      <c r="T51" s="346"/>
      <c r="U51" s="346"/>
    </row>
    <row r="52" spans="2:21" s="9" customFormat="1" ht="12" customHeight="1">
      <c r="B52" s="129"/>
      <c r="C52" s="254"/>
      <c r="D52" s="254"/>
      <c r="E52" s="147"/>
      <c r="F52" s="285"/>
      <c r="G52" s="22"/>
      <c r="N52" s="346"/>
      <c r="O52" s="346"/>
      <c r="P52" s="346"/>
      <c r="Q52" s="346"/>
      <c r="R52" s="346"/>
      <c r="S52" s="346"/>
      <c r="T52" s="346"/>
      <c r="U52" s="346"/>
    </row>
    <row r="53" spans="2:21" s="9" customFormat="1" ht="12" customHeight="1">
      <c r="B53" s="129"/>
      <c r="C53" s="254"/>
      <c r="D53" s="254"/>
      <c r="E53" s="147"/>
      <c r="F53" s="285"/>
      <c r="G53" s="22"/>
      <c r="N53" s="346"/>
      <c r="O53" s="346"/>
      <c r="P53" s="346"/>
      <c r="Q53" s="346"/>
      <c r="R53" s="346"/>
      <c r="S53" s="346"/>
      <c r="T53" s="346"/>
      <c r="U53" s="346"/>
    </row>
    <row r="54" spans="2:21" s="9" customFormat="1" ht="12" customHeight="1">
      <c r="B54" s="129"/>
      <c r="C54" s="254"/>
      <c r="D54" s="254"/>
      <c r="E54" s="147"/>
      <c r="F54" s="285"/>
      <c r="G54" s="22"/>
      <c r="N54" s="346"/>
      <c r="O54" s="346"/>
      <c r="P54" s="346"/>
      <c r="Q54" s="346"/>
      <c r="R54" s="346"/>
      <c r="S54" s="346"/>
      <c r="T54" s="346"/>
      <c r="U54" s="346"/>
    </row>
    <row r="55" spans="2:21" s="9" customFormat="1" ht="12" customHeight="1">
      <c r="B55" s="129"/>
      <c r="C55" s="254"/>
      <c r="D55" s="254"/>
      <c r="E55" s="147"/>
      <c r="F55" s="285"/>
      <c r="G55" s="22"/>
      <c r="N55" s="346"/>
      <c r="O55" s="346"/>
      <c r="P55" s="346"/>
      <c r="Q55" s="346"/>
      <c r="R55" s="346"/>
      <c r="S55" s="346"/>
      <c r="T55" s="346"/>
      <c r="U55" s="346"/>
    </row>
    <row r="56" spans="1:4" ht="12.75">
      <c r="A56" s="9"/>
      <c r="B56" s="129"/>
      <c r="C56" s="254"/>
      <c r="D56" s="254"/>
    </row>
    <row r="57" spans="1:4" ht="12.75">
      <c r="A57" s="9"/>
      <c r="B57" s="129"/>
      <c r="C57" s="254"/>
      <c r="D57" s="254"/>
    </row>
    <row r="58" spans="1:4" ht="12.75">
      <c r="A58" s="9"/>
      <c r="B58" s="129"/>
      <c r="C58" s="254"/>
      <c r="D58" s="254"/>
    </row>
    <row r="59" spans="1:4" ht="12.75">
      <c r="A59" s="9"/>
      <c r="B59" s="129"/>
      <c r="C59" s="254"/>
      <c r="D59" s="254"/>
    </row>
    <row r="60" spans="1:4" ht="12.75">
      <c r="A60" s="9"/>
      <c r="B60" s="129"/>
      <c r="C60" s="254"/>
      <c r="D60" s="254"/>
    </row>
    <row r="61" spans="1:4" ht="12.75">
      <c r="A61" s="9"/>
      <c r="B61" s="129"/>
      <c r="C61" s="254"/>
      <c r="D61" s="254"/>
    </row>
    <row r="62" ht="12.75">
      <c r="B62" s="59"/>
    </row>
    <row r="63" ht="12.75">
      <c r="B63" s="59"/>
    </row>
    <row r="64" ht="12.75">
      <c r="B64" s="59"/>
    </row>
  </sheetData>
  <mergeCells count="1">
    <mergeCell ref="E21:E22"/>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5.xml><?xml version="1.0" encoding="utf-8"?>
<worksheet xmlns="http://schemas.openxmlformats.org/spreadsheetml/2006/main" xmlns:r="http://schemas.openxmlformats.org/officeDocument/2006/relationships">
  <sheetPr codeName="Hoja5"/>
  <dimension ref="A1:U58"/>
  <sheetViews>
    <sheetView zoomScaleSheetLayoutView="100" workbookViewId="0" topLeftCell="A1">
      <selection activeCell="A3" sqref="A3"/>
    </sheetView>
  </sheetViews>
  <sheetFormatPr defaultColWidth="11.421875" defaultRowHeight="12.75"/>
  <cols>
    <col min="1" max="1" width="4.7109375" style="4" customWidth="1"/>
    <col min="2" max="2" width="5.8515625" style="4" customWidth="1"/>
    <col min="3" max="3" width="8.57421875" style="4" customWidth="1"/>
    <col min="4" max="4" width="8.28125" style="4" customWidth="1"/>
    <col min="5" max="5" width="8.57421875" style="4" customWidth="1"/>
    <col min="6" max="6" width="8.7109375" style="4" customWidth="1"/>
    <col min="7" max="7" width="8.57421875" style="4" customWidth="1"/>
    <col min="8" max="8" width="7.8515625" style="4" customWidth="1"/>
    <col min="9" max="10" width="7.7109375" style="4" customWidth="1"/>
    <col min="11" max="11" width="7.140625" style="4" customWidth="1"/>
    <col min="12" max="12" width="8.140625" style="4" customWidth="1"/>
    <col min="13" max="13" width="12.00390625" style="4" customWidth="1"/>
    <col min="14" max="21" width="11.421875" style="351" customWidth="1"/>
    <col min="22" max="16384" width="11.421875" style="4" customWidth="1"/>
  </cols>
  <sheetData>
    <row r="1" spans="2:21" s="1" customFormat="1" ht="13.5" customHeight="1">
      <c r="B1" s="3"/>
      <c r="C1" s="3"/>
      <c r="D1" s="3"/>
      <c r="K1" s="169"/>
      <c r="N1" s="328"/>
      <c r="O1" s="328"/>
      <c r="P1" s="328"/>
      <c r="Q1" s="328"/>
      <c r="R1" s="328"/>
      <c r="S1" s="328"/>
      <c r="T1" s="328"/>
      <c r="U1" s="328"/>
    </row>
    <row r="2" spans="1:21" s="1" customFormat="1" ht="21" customHeight="1">
      <c r="A2" s="264" t="s">
        <v>645</v>
      </c>
      <c r="B2" s="263"/>
      <c r="C2" s="263"/>
      <c r="D2" s="263"/>
      <c r="E2" s="264"/>
      <c r="F2" s="263"/>
      <c r="G2" s="263"/>
      <c r="H2" s="263"/>
      <c r="I2" s="265"/>
      <c r="J2" s="263"/>
      <c r="K2" s="263"/>
      <c r="L2" s="263"/>
      <c r="N2" s="328"/>
      <c r="O2" s="328"/>
      <c r="P2" s="328"/>
      <c r="Q2" s="328"/>
      <c r="R2" s="328"/>
      <c r="S2" s="328"/>
      <c r="T2" s="328"/>
      <c r="U2" s="328"/>
    </row>
    <row r="3" spans="4:21" s="1" customFormat="1" ht="18" customHeight="1">
      <c r="D3" s="3"/>
      <c r="E3" s="3"/>
      <c r="M3" s="206"/>
      <c r="N3" s="328"/>
      <c r="O3" s="328"/>
      <c r="P3" s="328"/>
      <c r="Q3" s="328"/>
      <c r="R3" s="328"/>
      <c r="S3" s="328"/>
      <c r="T3" s="328"/>
      <c r="U3" s="328"/>
    </row>
    <row r="4" spans="1:21" s="17" customFormat="1" ht="19.5" customHeight="1">
      <c r="A4" s="24" t="s">
        <v>489</v>
      </c>
      <c r="B4" s="24"/>
      <c r="C4" s="12"/>
      <c r="D4" s="13"/>
      <c r="E4" s="13"/>
      <c r="F4" s="13"/>
      <c r="G4" s="13"/>
      <c r="H4" s="13"/>
      <c r="I4" s="13"/>
      <c r="J4" s="13"/>
      <c r="K4" s="13"/>
      <c r="L4" s="13"/>
      <c r="M4" s="259"/>
      <c r="N4" s="354"/>
      <c r="O4" s="355"/>
      <c r="P4" s="351"/>
      <c r="Q4" s="356"/>
      <c r="R4" s="329"/>
      <c r="S4" s="329"/>
      <c r="T4" s="329"/>
      <c r="U4" s="329"/>
    </row>
    <row r="5" ht="16.5" customHeight="1">
      <c r="M5" s="18"/>
    </row>
    <row r="6" spans="1:13" ht="27" customHeight="1">
      <c r="A6" s="20" t="s">
        <v>183</v>
      </c>
      <c r="B6" s="20"/>
      <c r="C6" s="25"/>
      <c r="D6" s="21"/>
      <c r="E6" s="765" t="s">
        <v>15</v>
      </c>
      <c r="F6" s="766"/>
      <c r="G6" s="766"/>
      <c r="H6" s="40"/>
      <c r="I6" s="765" t="s">
        <v>173</v>
      </c>
      <c r="J6" s="766"/>
      <c r="K6" s="766"/>
      <c r="M6" s="260"/>
    </row>
    <row r="7" spans="1:13" ht="17.25" customHeight="1">
      <c r="A7" s="26"/>
      <c r="B7" s="26"/>
      <c r="C7" s="30" t="s">
        <v>4</v>
      </c>
      <c r="D7" s="27"/>
      <c r="E7" s="767"/>
      <c r="F7" s="767"/>
      <c r="G7" s="767"/>
      <c r="H7" s="40"/>
      <c r="I7" s="767"/>
      <c r="J7" s="767"/>
      <c r="K7" s="767"/>
      <c r="M7" s="260"/>
    </row>
    <row r="8" spans="1:13" ht="16.5" customHeight="1">
      <c r="A8" s="258" t="s">
        <v>5</v>
      </c>
      <c r="B8" s="31"/>
      <c r="C8" s="412">
        <f>SUM(C9,C17)</f>
        <v>180</v>
      </c>
      <c r="D8" s="28"/>
      <c r="E8" s="41" t="s">
        <v>16</v>
      </c>
      <c r="F8" s="43"/>
      <c r="G8" s="42" t="s">
        <v>4</v>
      </c>
      <c r="I8" s="136" t="s">
        <v>174</v>
      </c>
      <c r="J8" s="136"/>
      <c r="K8" s="42" t="s">
        <v>4</v>
      </c>
      <c r="M8" s="18"/>
    </row>
    <row r="9" spans="1:13" ht="17.25" customHeight="1">
      <c r="A9" s="32" t="s">
        <v>13</v>
      </c>
      <c r="B9" s="32"/>
      <c r="C9" s="33">
        <f>SUM(C10,C13)</f>
        <v>180</v>
      </c>
      <c r="D9" s="28"/>
      <c r="E9" s="1" t="s">
        <v>17</v>
      </c>
      <c r="F9" s="113"/>
      <c r="G9" s="413">
        <v>82</v>
      </c>
      <c r="I9" s="135" t="s">
        <v>175</v>
      </c>
      <c r="J9" s="261"/>
      <c r="K9" s="126">
        <v>1</v>
      </c>
      <c r="M9" s="18"/>
    </row>
    <row r="10" spans="1:11" ht="13.5" customHeight="1">
      <c r="A10" s="3" t="s">
        <v>6</v>
      </c>
      <c r="B10" s="3"/>
      <c r="C10" s="30">
        <f>SUM(C11:C12)</f>
        <v>86</v>
      </c>
      <c r="D10" s="29"/>
      <c r="E10" s="1" t="s">
        <v>18</v>
      </c>
      <c r="F10" s="1"/>
      <c r="G10" s="35">
        <v>1</v>
      </c>
      <c r="I10" s="135" t="s">
        <v>176</v>
      </c>
      <c r="K10" s="126">
        <v>15</v>
      </c>
    </row>
    <row r="11" spans="1:11" ht="13.5" customHeight="1">
      <c r="A11" s="34" t="s">
        <v>7</v>
      </c>
      <c r="B11" s="34"/>
      <c r="C11" s="35">
        <v>86</v>
      </c>
      <c r="D11" s="29"/>
      <c r="E11" s="44" t="s">
        <v>19</v>
      </c>
      <c r="F11" s="2"/>
      <c r="G11" s="222">
        <v>3</v>
      </c>
      <c r="I11" s="135" t="s">
        <v>177</v>
      </c>
      <c r="K11" s="126">
        <v>15</v>
      </c>
    </row>
    <row r="12" spans="1:11" ht="13.5" customHeight="1">
      <c r="A12" s="34" t="s">
        <v>8</v>
      </c>
      <c r="B12" s="34"/>
      <c r="C12" s="35">
        <v>0</v>
      </c>
      <c r="D12" s="29"/>
      <c r="I12" s="135" t="s">
        <v>178</v>
      </c>
      <c r="K12" s="126">
        <v>32</v>
      </c>
    </row>
    <row r="13" spans="1:11" ht="13.5" customHeight="1">
      <c r="A13" s="3" t="s">
        <v>9</v>
      </c>
      <c r="B13" s="3"/>
      <c r="C13" s="36">
        <f>SUM(C14:C16)</f>
        <v>94</v>
      </c>
      <c r="D13" s="29"/>
      <c r="E13" s="768" t="s">
        <v>20</v>
      </c>
      <c r="F13" s="766"/>
      <c r="G13" s="766"/>
      <c r="I13" s="135" t="s">
        <v>179</v>
      </c>
      <c r="K13" s="126">
        <v>8</v>
      </c>
    </row>
    <row r="14" spans="1:11" ht="13.5" customHeight="1">
      <c r="A14" s="37" t="s">
        <v>10</v>
      </c>
      <c r="B14" s="37"/>
      <c r="C14" s="35">
        <v>78</v>
      </c>
      <c r="D14" s="29"/>
      <c r="E14" s="767"/>
      <c r="F14" s="767"/>
      <c r="G14" s="767"/>
      <c r="I14" s="135" t="s">
        <v>180</v>
      </c>
      <c r="K14" s="126">
        <v>1</v>
      </c>
    </row>
    <row r="15" spans="1:11" ht="13.5" customHeight="1">
      <c r="A15" s="37" t="s">
        <v>11</v>
      </c>
      <c r="B15" s="37"/>
      <c r="C15" s="35">
        <v>16</v>
      </c>
      <c r="D15" s="29"/>
      <c r="E15" s="769" t="s">
        <v>233</v>
      </c>
      <c r="F15" s="769"/>
      <c r="G15" s="522"/>
      <c r="I15" s="135" t="s">
        <v>181</v>
      </c>
      <c r="K15" s="126">
        <v>9</v>
      </c>
    </row>
    <row r="16" spans="1:11" ht="13.5" customHeight="1">
      <c r="A16" s="34" t="s">
        <v>12</v>
      </c>
      <c r="B16" s="34"/>
      <c r="C16" s="35">
        <v>0</v>
      </c>
      <c r="D16" s="29"/>
      <c r="E16" s="770"/>
      <c r="F16" s="770"/>
      <c r="G16" s="523">
        <v>0.10465116279069768</v>
      </c>
      <c r="I16" s="137" t="s">
        <v>182</v>
      </c>
      <c r="J16" s="11"/>
      <c r="K16" s="128">
        <v>5</v>
      </c>
    </row>
    <row r="17" spans="1:13" ht="17.25" customHeight="1">
      <c r="A17" s="38" t="s">
        <v>14</v>
      </c>
      <c r="B17" s="38"/>
      <c r="C17" s="39">
        <v>0</v>
      </c>
      <c r="D17" s="28"/>
      <c r="E17" s="767"/>
      <c r="F17" s="767"/>
      <c r="G17" s="521"/>
      <c r="M17" s="18"/>
    </row>
    <row r="18" spans="1:13" ht="9.75" customHeight="1">
      <c r="A18" s="32"/>
      <c r="B18" s="32"/>
      <c r="C18" s="242"/>
      <c r="D18" s="28"/>
      <c r="M18" s="18"/>
    </row>
    <row r="19" spans="1:13" ht="12" customHeight="1">
      <c r="A19" s="133" t="s">
        <v>171</v>
      </c>
      <c r="B19" s="133"/>
      <c r="M19" s="18"/>
    </row>
    <row r="20" ht="18" customHeight="1">
      <c r="M20" s="18"/>
    </row>
    <row r="22" ht="12.75" customHeight="1">
      <c r="A22" s="133"/>
    </row>
    <row r="23" ht="12.75" customHeight="1">
      <c r="A23" s="133"/>
    </row>
    <row r="24" spans="1:21" s="17" customFormat="1" ht="19.5" customHeight="1">
      <c r="A24" s="24" t="s">
        <v>491</v>
      </c>
      <c r="B24" s="24"/>
      <c r="C24" s="12"/>
      <c r="D24" s="13"/>
      <c r="E24" s="13"/>
      <c r="F24" s="13"/>
      <c r="G24" s="13"/>
      <c r="H24" s="13"/>
      <c r="I24" s="13"/>
      <c r="J24" s="13"/>
      <c r="K24" s="13"/>
      <c r="L24" s="13"/>
      <c r="M24" s="259"/>
      <c r="N24" s="19"/>
      <c r="P24" s="4"/>
      <c r="Q24" s="15"/>
      <c r="R24" s="16"/>
      <c r="S24" s="16"/>
      <c r="T24" s="16"/>
      <c r="U24" s="16"/>
    </row>
    <row r="25" spans="13:21" ht="12.75">
      <c r="M25" s="18"/>
      <c r="N25" s="4"/>
      <c r="O25" s="4"/>
      <c r="P25" s="4"/>
      <c r="Q25" s="4"/>
      <c r="R25" s="4"/>
      <c r="S25" s="4"/>
      <c r="T25" s="4"/>
      <c r="U25" s="4"/>
    </row>
    <row r="26" spans="1:21" ht="14.25">
      <c r="A26" s="634" t="s">
        <v>637</v>
      </c>
      <c r="B26" s="21"/>
      <c r="C26" s="148"/>
      <c r="D26" s="148"/>
      <c r="E26" s="148"/>
      <c r="F26" s="148"/>
      <c r="G26" s="148"/>
      <c r="H26" s="148"/>
      <c r="I26" s="148"/>
      <c r="J26" s="148"/>
      <c r="K26" s="148"/>
      <c r="L26" s="148"/>
      <c r="M26" s="246"/>
      <c r="N26" s="148"/>
      <c r="O26" s="416"/>
      <c r="P26" s="4"/>
      <c r="Q26" s="4"/>
      <c r="R26" s="4"/>
      <c r="S26" s="4"/>
      <c r="T26" s="4"/>
      <c r="U26" s="4"/>
    </row>
    <row r="27" spans="1:21" ht="12.75">
      <c r="A27" s="417" t="s">
        <v>438</v>
      </c>
      <c r="B27" s="417"/>
      <c r="C27" s="11"/>
      <c r="D27" s="11"/>
      <c r="E27" s="11"/>
      <c r="F27" s="11"/>
      <c r="G27" s="11"/>
      <c r="H27" s="11"/>
      <c r="I27" s="11"/>
      <c r="J27" s="11"/>
      <c r="K27" s="11"/>
      <c r="L27" s="11"/>
      <c r="M27" s="18"/>
      <c r="N27" s="4"/>
      <c r="O27" s="1"/>
      <c r="P27" s="4"/>
      <c r="Q27" s="4"/>
      <c r="R27" s="4"/>
      <c r="S27" s="4"/>
      <c r="T27" s="4"/>
      <c r="U27" s="4"/>
    </row>
    <row r="28" spans="1:21" ht="28.5" customHeight="1">
      <c r="A28" s="418"/>
      <c r="B28" s="419"/>
      <c r="C28" s="420" t="s">
        <v>439</v>
      </c>
      <c r="D28" s="420"/>
      <c r="E28" s="421"/>
      <c r="F28" s="420" t="s">
        <v>440</v>
      </c>
      <c r="G28" s="420"/>
      <c r="H28" s="421"/>
      <c r="K28" s="422"/>
      <c r="M28" s="18"/>
      <c r="N28" s="4"/>
      <c r="O28" s="423"/>
      <c r="P28" s="4"/>
      <c r="Q28" s="4"/>
      <c r="R28" s="4"/>
      <c r="S28" s="4"/>
      <c r="T28" s="4"/>
      <c r="U28" s="4"/>
    </row>
    <row r="29" spans="1:21" ht="40.5" customHeight="1">
      <c r="A29" s="424" t="s">
        <v>111</v>
      </c>
      <c r="B29" s="425" t="s">
        <v>5</v>
      </c>
      <c r="C29" s="425" t="s">
        <v>5</v>
      </c>
      <c r="D29" s="730" t="s">
        <v>441</v>
      </c>
      <c r="E29" s="426" t="s">
        <v>442</v>
      </c>
      <c r="F29" s="425" t="s">
        <v>5</v>
      </c>
      <c r="G29" s="425" t="s">
        <v>443</v>
      </c>
      <c r="H29" s="731" t="s">
        <v>442</v>
      </c>
      <c r="I29" s="763" t="s">
        <v>444</v>
      </c>
      <c r="J29" s="764"/>
      <c r="K29" s="763" t="s">
        <v>445</v>
      </c>
      <c r="L29" s="764"/>
      <c r="M29" s="18"/>
      <c r="N29" s="4"/>
      <c r="O29" s="206"/>
      <c r="P29" s="4"/>
      <c r="Q29" s="4"/>
      <c r="R29" s="4"/>
      <c r="S29" s="4"/>
      <c r="T29" s="4"/>
      <c r="U29" s="4"/>
    </row>
    <row r="30" spans="1:21" ht="12.75">
      <c r="A30" s="427">
        <v>2001</v>
      </c>
      <c r="B30" s="749" t="s">
        <v>658</v>
      </c>
      <c r="C30" s="548"/>
      <c r="D30" s="548"/>
      <c r="E30" s="548"/>
      <c r="F30" s="548"/>
      <c r="G30" s="548"/>
      <c r="H30" s="548"/>
      <c r="I30" s="549"/>
      <c r="J30" s="428"/>
      <c r="K30" s="126"/>
      <c r="L30" s="9"/>
      <c r="N30" s="4"/>
      <c r="O30" s="206"/>
      <c r="P30" s="4"/>
      <c r="Q30" s="4"/>
      <c r="R30" s="4"/>
      <c r="S30" s="4"/>
      <c r="T30" s="4"/>
      <c r="U30" s="4"/>
    </row>
    <row r="31" spans="1:21" ht="12.75">
      <c r="A31" s="241">
        <v>2002</v>
      </c>
      <c r="B31" s="751" t="s">
        <v>658</v>
      </c>
      <c r="C31" s="35"/>
      <c r="D31" s="35"/>
      <c r="E31" s="35"/>
      <c r="F31" s="35"/>
      <c r="G31" s="35"/>
      <c r="H31" s="35"/>
      <c r="I31" s="549"/>
      <c r="J31" s="126"/>
      <c r="K31" s="126"/>
      <c r="L31" s="9"/>
      <c r="N31" s="4"/>
      <c r="O31" s="206"/>
      <c r="P31" s="4"/>
      <c r="Q31" s="4"/>
      <c r="R31" s="4"/>
      <c r="S31" s="4"/>
      <c r="T31" s="4"/>
      <c r="U31" s="4"/>
    </row>
    <row r="32" spans="1:21" ht="12.75">
      <c r="A32" s="241">
        <v>2003</v>
      </c>
      <c r="B32" s="751" t="s">
        <v>659</v>
      </c>
      <c r="C32" s="35"/>
      <c r="D32" s="35"/>
      <c r="E32" s="35"/>
      <c r="F32" s="35"/>
      <c r="G32" s="35"/>
      <c r="H32" s="35"/>
      <c r="I32" s="549"/>
      <c r="J32" s="126"/>
      <c r="K32" s="126"/>
      <c r="L32" s="9"/>
      <c r="N32" s="4"/>
      <c r="O32" s="206"/>
      <c r="P32" s="4"/>
      <c r="Q32" s="4"/>
      <c r="R32" s="4"/>
      <c r="S32" s="4"/>
      <c r="T32" s="4"/>
      <c r="U32" s="4"/>
    </row>
    <row r="33" spans="1:21" ht="12.75">
      <c r="A33" s="241">
        <v>2004</v>
      </c>
      <c r="B33" s="751" t="s">
        <v>658</v>
      </c>
      <c r="C33" s="35"/>
      <c r="D33" s="35"/>
      <c r="E33" s="35"/>
      <c r="F33" s="35"/>
      <c r="G33" s="35"/>
      <c r="H33" s="35"/>
      <c r="I33" s="549"/>
      <c r="J33" s="126"/>
      <c r="K33" s="126"/>
      <c r="L33" s="9"/>
      <c r="N33" s="4"/>
      <c r="O33" s="206"/>
      <c r="P33" s="4"/>
      <c r="Q33" s="4"/>
      <c r="R33" s="4"/>
      <c r="S33" s="4"/>
      <c r="T33" s="4"/>
      <c r="U33" s="4"/>
    </row>
    <row r="34" spans="1:21" ht="12.75">
      <c r="A34" s="241">
        <v>2005</v>
      </c>
      <c r="B34" s="33">
        <v>2</v>
      </c>
      <c r="C34" s="35">
        <v>1</v>
      </c>
      <c r="D34" s="35">
        <v>0</v>
      </c>
      <c r="E34" s="35">
        <v>1</v>
      </c>
      <c r="F34" s="35">
        <v>1</v>
      </c>
      <c r="G34" s="35">
        <v>1</v>
      </c>
      <c r="H34" s="35">
        <v>0</v>
      </c>
      <c r="I34" s="549"/>
      <c r="J34" s="126">
        <v>0</v>
      </c>
      <c r="K34" s="126"/>
      <c r="L34" s="9">
        <v>0</v>
      </c>
      <c r="N34" s="4"/>
      <c r="O34" s="206"/>
      <c r="P34" s="4"/>
      <c r="Q34" s="4"/>
      <c r="R34" s="4"/>
      <c r="S34" s="4"/>
      <c r="T34" s="4"/>
      <c r="U34" s="4"/>
    </row>
    <row r="35" spans="1:21" ht="12.75">
      <c r="A35" s="241">
        <v>2006</v>
      </c>
      <c r="B35" s="33">
        <v>4</v>
      </c>
      <c r="C35" s="550">
        <v>2</v>
      </c>
      <c r="D35" s="550">
        <v>0</v>
      </c>
      <c r="E35" s="550">
        <v>2</v>
      </c>
      <c r="F35" s="550">
        <v>2</v>
      </c>
      <c r="G35" s="550">
        <v>2</v>
      </c>
      <c r="H35" s="550">
        <v>0</v>
      </c>
      <c r="I35" s="549"/>
      <c r="J35" s="429">
        <v>0</v>
      </c>
      <c r="K35" s="429"/>
      <c r="L35" s="9">
        <v>0</v>
      </c>
      <c r="N35" s="4"/>
      <c r="O35" s="206"/>
      <c r="P35" s="4"/>
      <c r="Q35" s="4"/>
      <c r="R35" s="4"/>
      <c r="S35" s="4"/>
      <c r="T35" s="4"/>
      <c r="U35" s="4"/>
    </row>
    <row r="36" spans="1:21" ht="12.75">
      <c r="A36" s="559">
        <v>2007</v>
      </c>
      <c r="B36" s="33">
        <v>1</v>
      </c>
      <c r="C36" s="561">
        <v>0</v>
      </c>
      <c r="D36" s="561">
        <v>0</v>
      </c>
      <c r="E36" s="561">
        <v>0</v>
      </c>
      <c r="F36" s="561">
        <v>1</v>
      </c>
      <c r="G36" s="561">
        <v>1</v>
      </c>
      <c r="H36" s="561">
        <v>0</v>
      </c>
      <c r="I36" s="549"/>
      <c r="J36" s="562">
        <v>0</v>
      </c>
      <c r="K36" s="562"/>
      <c r="L36" s="9">
        <v>0</v>
      </c>
      <c r="N36" s="4"/>
      <c r="O36" s="206"/>
      <c r="P36" s="4"/>
      <c r="Q36" s="4"/>
      <c r="R36" s="4"/>
      <c r="S36" s="4"/>
      <c r="T36" s="4"/>
      <c r="U36" s="4"/>
    </row>
    <row r="37" spans="1:21" ht="12.75">
      <c r="A37" s="559">
        <v>2008</v>
      </c>
      <c r="B37" s="33">
        <v>3</v>
      </c>
      <c r="C37" s="561">
        <v>2</v>
      </c>
      <c r="D37" s="561">
        <v>0</v>
      </c>
      <c r="E37" s="561">
        <v>2</v>
      </c>
      <c r="F37" s="561">
        <v>1</v>
      </c>
      <c r="G37" s="561">
        <v>0</v>
      </c>
      <c r="H37" s="561">
        <v>1</v>
      </c>
      <c r="I37" s="549"/>
      <c r="J37" s="562">
        <v>0</v>
      </c>
      <c r="K37" s="562"/>
      <c r="L37" s="9">
        <v>0</v>
      </c>
      <c r="N37" s="4"/>
      <c r="O37" s="206"/>
      <c r="P37" s="4"/>
      <c r="Q37" s="4"/>
      <c r="R37" s="4"/>
      <c r="S37" s="4"/>
      <c r="T37" s="4"/>
      <c r="U37" s="4"/>
    </row>
    <row r="38" spans="1:21" ht="12.75">
      <c r="A38" s="559">
        <v>2009</v>
      </c>
      <c r="B38" s="751" t="s">
        <v>658</v>
      </c>
      <c r="C38" s="561"/>
      <c r="D38" s="561"/>
      <c r="E38" s="561"/>
      <c r="F38" s="561"/>
      <c r="G38" s="561"/>
      <c r="H38" s="561"/>
      <c r="I38" s="549"/>
      <c r="J38" s="562"/>
      <c r="K38" s="562"/>
      <c r="L38" s="9"/>
      <c r="N38" s="4"/>
      <c r="O38" s="206"/>
      <c r="P38" s="4"/>
      <c r="Q38" s="4"/>
      <c r="R38" s="4"/>
      <c r="S38" s="4"/>
      <c r="T38" s="4"/>
      <c r="U38" s="4"/>
    </row>
    <row r="39" spans="1:15" s="18" customFormat="1" ht="12.75">
      <c r="A39" s="721">
        <v>2010</v>
      </c>
      <c r="B39" s="757" t="s">
        <v>658</v>
      </c>
      <c r="C39" s="722"/>
      <c r="D39" s="722"/>
      <c r="E39" s="722"/>
      <c r="F39" s="722"/>
      <c r="G39" s="722"/>
      <c r="H39" s="722"/>
      <c r="I39" s="723"/>
      <c r="J39" s="724"/>
      <c r="K39" s="724"/>
      <c r="L39" s="22"/>
      <c r="O39" s="206"/>
    </row>
    <row r="40" spans="1:21" ht="12.75">
      <c r="A40" s="430">
        <v>2011</v>
      </c>
      <c r="B40" s="758" t="s">
        <v>658</v>
      </c>
      <c r="C40" s="551"/>
      <c r="D40" s="551"/>
      <c r="E40" s="551"/>
      <c r="F40" s="551"/>
      <c r="G40" s="551"/>
      <c r="H40" s="551"/>
      <c r="I40" s="552"/>
      <c r="J40" s="431"/>
      <c r="K40" s="431"/>
      <c r="L40" s="10"/>
      <c r="N40" s="4"/>
      <c r="O40" s="206"/>
      <c r="P40" s="4"/>
      <c r="Q40" s="4"/>
      <c r="R40" s="4"/>
      <c r="S40" s="4"/>
      <c r="T40" s="4"/>
      <c r="U40" s="4"/>
    </row>
    <row r="41" spans="1:21" ht="12.75">
      <c r="A41" s="133" t="s">
        <v>452</v>
      </c>
      <c r="B41" s="33"/>
      <c r="C41" s="561"/>
      <c r="D41" s="561"/>
      <c r="E41" s="561"/>
      <c r="F41" s="561"/>
      <c r="G41" s="561"/>
      <c r="H41" s="561"/>
      <c r="I41" s="549"/>
      <c r="J41" s="562"/>
      <c r="K41" s="562"/>
      <c r="L41" s="9"/>
      <c r="N41" s="4"/>
      <c r="O41" s="206"/>
      <c r="P41" s="4"/>
      <c r="Q41" s="4"/>
      <c r="R41" s="4"/>
      <c r="S41" s="4"/>
      <c r="T41" s="4"/>
      <c r="U41" s="4"/>
    </row>
    <row r="42" spans="14:21" ht="22.5" customHeight="1">
      <c r="N42" s="4"/>
      <c r="O42" s="206"/>
      <c r="P42" s="4"/>
      <c r="Q42" s="4"/>
      <c r="R42" s="4"/>
      <c r="S42" s="4"/>
      <c r="T42" s="4"/>
      <c r="U42" s="4"/>
    </row>
    <row r="43" spans="1:21" ht="19.5">
      <c r="A43" s="602" t="s">
        <v>638</v>
      </c>
      <c r="B43" s="432"/>
      <c r="C43" s="433"/>
      <c r="D43" s="433"/>
      <c r="E43" s="433"/>
      <c r="F43" s="433"/>
      <c r="G43" s="433"/>
      <c r="H43" s="433"/>
      <c r="I43" s="433"/>
      <c r="J43" s="433"/>
      <c r="K43" s="433"/>
      <c r="L43" s="433"/>
      <c r="M43" s="18"/>
      <c r="N43" s="18"/>
      <c r="O43" s="18"/>
      <c r="P43" s="4"/>
      <c r="Q43" s="4"/>
      <c r="R43" s="4"/>
      <c r="S43" s="4"/>
      <c r="T43" s="4"/>
      <c r="U43" s="4"/>
    </row>
    <row r="44" spans="2:12" s="9" customFormat="1" ht="24.75" customHeight="1">
      <c r="B44" s="122" t="s">
        <v>446</v>
      </c>
      <c r="C44" s="122"/>
      <c r="D44" s="122"/>
      <c r="E44" s="122"/>
      <c r="F44" s="122"/>
      <c r="G44" s="122"/>
      <c r="H44" s="122"/>
      <c r="I44" s="7" t="s">
        <v>447</v>
      </c>
      <c r="J44" s="7"/>
      <c r="K44" s="7" t="s">
        <v>448</v>
      </c>
      <c r="L44" s="7"/>
    </row>
    <row r="45" spans="1:21" ht="21.75" customHeight="1">
      <c r="A45" s="124"/>
      <c r="B45" s="434" t="s">
        <v>449</v>
      </c>
      <c r="C45" s="435"/>
      <c r="D45" s="434"/>
      <c r="E45" s="434" t="s">
        <v>450</v>
      </c>
      <c r="F45" s="436"/>
      <c r="G45" s="436"/>
      <c r="H45" s="437"/>
      <c r="I45" s="438"/>
      <c r="J45" s="124"/>
      <c r="K45" s="438"/>
      <c r="L45" s="124"/>
      <c r="N45" s="4"/>
      <c r="O45" s="4"/>
      <c r="P45" s="4"/>
      <c r="Q45" s="4"/>
      <c r="R45" s="4"/>
      <c r="S45" s="4"/>
      <c r="T45" s="4"/>
      <c r="U45" s="4"/>
    </row>
    <row r="46" spans="1:21" ht="33.75">
      <c r="A46" s="7" t="s">
        <v>111</v>
      </c>
      <c r="B46" s="439" t="s">
        <v>5</v>
      </c>
      <c r="C46" s="439" t="s">
        <v>260</v>
      </c>
      <c r="D46" s="729" t="s">
        <v>451</v>
      </c>
      <c r="E46" s="439" t="s">
        <v>5</v>
      </c>
      <c r="F46" s="439" t="s">
        <v>260</v>
      </c>
      <c r="G46" s="726" t="s">
        <v>451</v>
      </c>
      <c r="H46" s="440" t="s">
        <v>4</v>
      </c>
      <c r="I46" s="440" t="s">
        <v>360</v>
      </c>
      <c r="J46" s="440" t="s">
        <v>4</v>
      </c>
      <c r="K46" s="440" t="s">
        <v>360</v>
      </c>
      <c r="L46" s="440" t="s">
        <v>4</v>
      </c>
      <c r="N46" s="4"/>
      <c r="O46" s="4"/>
      <c r="P46" s="4"/>
      <c r="Q46" s="4"/>
      <c r="R46" s="4"/>
      <c r="S46" s="4"/>
      <c r="T46" s="4"/>
      <c r="U46" s="4"/>
    </row>
    <row r="47" spans="1:21" ht="12.75">
      <c r="A47" s="427">
        <v>2001</v>
      </c>
      <c r="B47" s="750" t="s">
        <v>658</v>
      </c>
      <c r="C47" s="293"/>
      <c r="D47" s="293"/>
      <c r="E47" s="544"/>
      <c r="F47" s="293"/>
      <c r="G47" s="293"/>
      <c r="H47" s="293"/>
      <c r="I47" s="293"/>
      <c r="J47" s="293"/>
      <c r="K47" s="293"/>
      <c r="L47" s="130"/>
      <c r="N47" s="4"/>
      <c r="O47" s="4"/>
      <c r="P47" s="4"/>
      <c r="Q47" s="4"/>
      <c r="R47" s="4"/>
      <c r="S47" s="4"/>
      <c r="T47" s="4"/>
      <c r="U47" s="4"/>
    </row>
    <row r="48" spans="1:21" ht="12.75">
      <c r="A48" s="241">
        <v>2002</v>
      </c>
      <c r="B48" s="755" t="s">
        <v>658</v>
      </c>
      <c r="C48" s="130"/>
      <c r="D48" s="130"/>
      <c r="E48" s="545"/>
      <c r="F48" s="130"/>
      <c r="G48" s="130"/>
      <c r="H48" s="130"/>
      <c r="I48" s="130"/>
      <c r="J48" s="130"/>
      <c r="K48" s="130"/>
      <c r="L48" s="130"/>
      <c r="N48" s="4"/>
      <c r="O48" s="4"/>
      <c r="P48" s="4"/>
      <c r="Q48" s="4"/>
      <c r="R48" s="4"/>
      <c r="S48" s="4"/>
      <c r="T48" s="4"/>
      <c r="U48" s="4"/>
    </row>
    <row r="49" spans="1:21" ht="12.75">
      <c r="A49" s="241">
        <v>2003</v>
      </c>
      <c r="B49" s="751" t="s">
        <v>659</v>
      </c>
      <c r="C49" s="126"/>
      <c r="D49" s="126"/>
      <c r="E49" s="242"/>
      <c r="F49" s="126"/>
      <c r="G49" s="126"/>
      <c r="H49" s="126"/>
      <c r="I49" s="126"/>
      <c r="J49" s="126"/>
      <c r="K49" s="126"/>
      <c r="L49" s="126"/>
      <c r="N49" s="4"/>
      <c r="O49" s="4"/>
      <c r="P49" s="4"/>
      <c r="Q49" s="4"/>
      <c r="R49" s="4"/>
      <c r="S49" s="4"/>
      <c r="T49" s="4"/>
      <c r="U49" s="4"/>
    </row>
    <row r="50" spans="1:21" ht="12.75">
      <c r="A50" s="241">
        <v>2004</v>
      </c>
      <c r="B50" s="751" t="s">
        <v>658</v>
      </c>
      <c r="C50" s="126"/>
      <c r="D50" s="126"/>
      <c r="E50" s="242"/>
      <c r="F50" s="126"/>
      <c r="G50" s="126"/>
      <c r="H50" s="126"/>
      <c r="I50" s="126"/>
      <c r="J50" s="126"/>
      <c r="K50" s="126"/>
      <c r="L50" s="126"/>
      <c r="N50" s="4"/>
      <c r="O50" s="4"/>
      <c r="P50" s="4"/>
      <c r="Q50" s="4"/>
      <c r="R50" s="4"/>
      <c r="S50" s="4"/>
      <c r="T50" s="4"/>
      <c r="U50" s="4"/>
    </row>
    <row r="51" spans="1:21" ht="12.75">
      <c r="A51" s="241">
        <v>2005</v>
      </c>
      <c r="B51" s="33">
        <v>1</v>
      </c>
      <c r="C51" s="126">
        <v>1</v>
      </c>
      <c r="D51" s="126">
        <v>0</v>
      </c>
      <c r="E51" s="242">
        <v>202</v>
      </c>
      <c r="F51" s="126">
        <v>202</v>
      </c>
      <c r="G51" s="126">
        <v>0</v>
      </c>
      <c r="H51" s="126">
        <v>1</v>
      </c>
      <c r="I51" s="126">
        <v>1</v>
      </c>
      <c r="J51" s="126">
        <v>0</v>
      </c>
      <c r="K51" s="126">
        <v>0</v>
      </c>
      <c r="L51" s="126">
        <v>0</v>
      </c>
      <c r="N51" s="4"/>
      <c r="O51" s="4"/>
      <c r="P51" s="4"/>
      <c r="Q51" s="4"/>
      <c r="R51" s="4"/>
      <c r="S51" s="4"/>
      <c r="T51" s="4"/>
      <c r="U51" s="4"/>
    </row>
    <row r="52" spans="1:21" ht="12.75">
      <c r="A52" s="241">
        <v>2006</v>
      </c>
      <c r="B52" s="543">
        <v>2</v>
      </c>
      <c r="C52" s="441">
        <v>0</v>
      </c>
      <c r="D52" s="441">
        <v>2</v>
      </c>
      <c r="E52" s="546">
        <v>1630</v>
      </c>
      <c r="F52" s="441">
        <v>0</v>
      </c>
      <c r="G52" s="441">
        <v>1630</v>
      </c>
      <c r="H52" s="441">
        <v>0</v>
      </c>
      <c r="I52" s="441">
        <v>2</v>
      </c>
      <c r="J52" s="441">
        <v>0</v>
      </c>
      <c r="K52" s="441">
        <v>0</v>
      </c>
      <c r="L52" s="441">
        <v>0</v>
      </c>
      <c r="N52" s="4"/>
      <c r="O52" s="4"/>
      <c r="P52" s="4"/>
      <c r="Q52" s="4"/>
      <c r="R52" s="4"/>
      <c r="S52" s="4"/>
      <c r="T52" s="4"/>
      <c r="U52" s="4"/>
    </row>
    <row r="53" spans="1:21" ht="12.75">
      <c r="A53" s="559">
        <v>2007</v>
      </c>
      <c r="B53" s="543">
        <v>0</v>
      </c>
      <c r="C53" s="441">
        <v>0</v>
      </c>
      <c r="D53" s="441">
        <v>0</v>
      </c>
      <c r="E53" s="546">
        <v>0</v>
      </c>
      <c r="F53" s="441">
        <v>0</v>
      </c>
      <c r="G53" s="441">
        <v>0</v>
      </c>
      <c r="H53" s="441">
        <v>0</v>
      </c>
      <c r="I53" s="441">
        <v>1</v>
      </c>
      <c r="J53" s="441">
        <v>0</v>
      </c>
      <c r="K53" s="560">
        <v>0</v>
      </c>
      <c r="L53" s="560">
        <v>0</v>
      </c>
      <c r="N53" s="4"/>
      <c r="O53" s="4"/>
      <c r="P53" s="4"/>
      <c r="Q53" s="4"/>
      <c r="R53" s="4"/>
      <c r="S53" s="4"/>
      <c r="T53" s="4"/>
      <c r="U53" s="4"/>
    </row>
    <row r="54" spans="1:21" ht="12.75">
      <c r="A54" s="559">
        <v>2008</v>
      </c>
      <c r="B54" s="543">
        <v>2</v>
      </c>
      <c r="C54" s="441">
        <v>0</v>
      </c>
      <c r="D54" s="441">
        <v>2</v>
      </c>
      <c r="E54" s="546">
        <v>441</v>
      </c>
      <c r="F54" s="441">
        <v>0</v>
      </c>
      <c r="G54" s="441">
        <v>441</v>
      </c>
      <c r="H54" s="441">
        <v>0</v>
      </c>
      <c r="I54" s="441">
        <v>1</v>
      </c>
      <c r="J54" s="441">
        <v>1</v>
      </c>
      <c r="K54" s="560">
        <v>0</v>
      </c>
      <c r="L54" s="560">
        <v>0</v>
      </c>
      <c r="N54" s="4"/>
      <c r="O54" s="4"/>
      <c r="P54" s="4"/>
      <c r="Q54" s="4"/>
      <c r="R54" s="4"/>
      <c r="S54" s="4"/>
      <c r="T54" s="4"/>
      <c r="U54" s="4"/>
    </row>
    <row r="55" spans="1:21" ht="12.75">
      <c r="A55" s="559">
        <v>2009</v>
      </c>
      <c r="B55" s="756" t="s">
        <v>658</v>
      </c>
      <c r="C55" s="441"/>
      <c r="D55" s="441"/>
      <c r="E55" s="546"/>
      <c r="F55" s="441"/>
      <c r="G55" s="441"/>
      <c r="H55" s="441"/>
      <c r="I55" s="441"/>
      <c r="J55" s="441"/>
      <c r="K55" s="560"/>
      <c r="L55" s="560"/>
      <c r="N55" s="4"/>
      <c r="O55" s="4"/>
      <c r="P55" s="4"/>
      <c r="Q55" s="4"/>
      <c r="R55" s="4"/>
      <c r="S55" s="4"/>
      <c r="T55" s="4"/>
      <c r="U55" s="4"/>
    </row>
    <row r="56" spans="1:21" ht="12.75">
      <c r="A56" s="559">
        <v>2010</v>
      </c>
      <c r="B56" s="756" t="s">
        <v>658</v>
      </c>
      <c r="C56" s="441"/>
      <c r="D56" s="441"/>
      <c r="E56" s="546"/>
      <c r="F56" s="441"/>
      <c r="G56" s="441"/>
      <c r="H56" s="441"/>
      <c r="I56" s="441"/>
      <c r="J56" s="441"/>
      <c r="K56" s="560"/>
      <c r="L56" s="560"/>
      <c r="N56" s="4"/>
      <c r="O56" s="4"/>
      <c r="P56" s="4"/>
      <c r="Q56" s="4"/>
      <c r="R56" s="4"/>
      <c r="S56" s="4"/>
      <c r="T56" s="4"/>
      <c r="U56" s="4"/>
    </row>
    <row r="57" spans="1:21" ht="12.75">
      <c r="A57" s="430">
        <v>2011</v>
      </c>
      <c r="B57" s="759" t="s">
        <v>658</v>
      </c>
      <c r="C57" s="442"/>
      <c r="D57" s="442"/>
      <c r="E57" s="547"/>
      <c r="F57" s="442"/>
      <c r="G57" s="442"/>
      <c r="H57" s="442"/>
      <c r="I57" s="442"/>
      <c r="J57" s="442"/>
      <c r="K57" s="443"/>
      <c r="L57" s="443"/>
      <c r="N57" s="4"/>
      <c r="O57" s="4"/>
      <c r="P57" s="4"/>
      <c r="Q57" s="4"/>
      <c r="R57" s="4"/>
      <c r="S57" s="4"/>
      <c r="T57" s="4"/>
      <c r="U57" s="4"/>
    </row>
    <row r="58" ht="12.75">
      <c r="A58" s="133" t="s">
        <v>452</v>
      </c>
    </row>
  </sheetData>
  <mergeCells count="6">
    <mergeCell ref="I29:J29"/>
    <mergeCell ref="K29:L29"/>
    <mergeCell ref="I6:K7"/>
    <mergeCell ref="E6:G7"/>
    <mergeCell ref="E13:G14"/>
    <mergeCell ref="E15:F17"/>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rowBreaks count="2" manualBreakCount="2">
    <brk id="23" max="255" man="1"/>
    <brk id="61" max="11" man="1"/>
  </rowBreaks>
  <drawing r:id="rId1"/>
</worksheet>
</file>

<file path=xl/worksheets/sheet6.xml><?xml version="1.0" encoding="utf-8"?>
<worksheet xmlns="http://schemas.openxmlformats.org/spreadsheetml/2006/main" xmlns:r="http://schemas.openxmlformats.org/officeDocument/2006/relationships">
  <sheetPr codeName="Hoja2"/>
  <dimension ref="A1:U56"/>
  <sheetViews>
    <sheetView zoomScaleSheetLayoutView="100" workbookViewId="0" topLeftCell="A1">
      <selection activeCell="A3" sqref="A3"/>
    </sheetView>
  </sheetViews>
  <sheetFormatPr defaultColWidth="11.421875" defaultRowHeight="12.75"/>
  <cols>
    <col min="1" max="1" width="2.421875" style="0" customWidth="1"/>
    <col min="2" max="2" width="14.57421875" style="0" customWidth="1"/>
    <col min="3" max="3" width="8.57421875" style="0" customWidth="1"/>
    <col min="4" max="4" width="3.7109375" style="0" customWidth="1"/>
    <col min="5" max="6" width="9.140625" style="0" customWidth="1"/>
    <col min="7" max="7" width="2.421875" style="0" customWidth="1"/>
    <col min="8" max="8" width="15.8515625" style="0" customWidth="1"/>
    <col min="9" max="9" width="10.28125" style="0" customWidth="1"/>
    <col min="10" max="10" width="7.28125" style="0" customWidth="1"/>
    <col min="11" max="11" width="8.57421875" style="0" customWidth="1"/>
    <col min="14" max="21" width="11.421875" style="339" customWidth="1"/>
  </cols>
  <sheetData>
    <row r="1" spans="2:21" s="1" customFormat="1" ht="13.5" customHeight="1">
      <c r="B1" s="3"/>
      <c r="C1" s="3"/>
      <c r="D1" s="3"/>
      <c r="I1" s="169"/>
      <c r="N1" s="328"/>
      <c r="O1" s="328"/>
      <c r="P1" s="328"/>
      <c r="Q1" s="328"/>
      <c r="R1" s="328"/>
      <c r="S1" s="328"/>
      <c r="T1" s="328"/>
      <c r="U1" s="328"/>
    </row>
    <row r="2" spans="1:21" s="1" customFormat="1" ht="21" customHeight="1">
      <c r="A2" s="264" t="s">
        <v>645</v>
      </c>
      <c r="B2" s="386"/>
      <c r="C2" s="386"/>
      <c r="D2" s="386"/>
      <c r="E2" s="386"/>
      <c r="F2" s="386"/>
      <c r="G2" s="386"/>
      <c r="H2" s="386"/>
      <c r="I2" s="386"/>
      <c r="J2" s="386"/>
      <c r="K2" s="386"/>
      <c r="L2" s="206"/>
      <c r="N2" s="328"/>
      <c r="O2" s="328"/>
      <c r="P2" s="328"/>
      <c r="Q2" s="328"/>
      <c r="R2" s="328"/>
      <c r="S2" s="328"/>
      <c r="T2" s="328"/>
      <c r="U2" s="328"/>
    </row>
    <row r="3" spans="1:21" s="1" customFormat="1" ht="12" customHeight="1">
      <c r="A3" s="508"/>
      <c r="B3" s="509"/>
      <c r="C3" s="509"/>
      <c r="D3" s="509"/>
      <c r="E3" s="509"/>
      <c r="F3" s="509"/>
      <c r="G3" s="509"/>
      <c r="H3" s="509"/>
      <c r="I3" s="509"/>
      <c r="J3" s="509"/>
      <c r="K3" s="509"/>
      <c r="L3" s="206"/>
      <c r="N3" s="328"/>
      <c r="O3" s="328"/>
      <c r="P3" s="328"/>
      <c r="Q3" s="328"/>
      <c r="R3" s="328"/>
      <c r="S3" s="328"/>
      <c r="T3" s="328"/>
      <c r="U3" s="328"/>
    </row>
    <row r="4" spans="1:21" s="17" customFormat="1" ht="19.5" customHeight="1">
      <c r="A4" s="24" t="s">
        <v>490</v>
      </c>
      <c r="B4" s="24"/>
      <c r="C4" s="12"/>
      <c r="D4" s="13"/>
      <c r="E4" s="13"/>
      <c r="F4" s="13"/>
      <c r="G4" s="13"/>
      <c r="H4" s="13"/>
      <c r="I4" s="13"/>
      <c r="J4" s="13"/>
      <c r="K4" s="13"/>
      <c r="L4" s="19"/>
      <c r="M4" s="259"/>
      <c r="N4" s="354"/>
      <c r="O4" s="355"/>
      <c r="P4" s="351"/>
      <c r="Q4" s="356"/>
      <c r="R4" s="329"/>
      <c r="S4" s="329"/>
      <c r="T4" s="329"/>
      <c r="U4" s="329"/>
    </row>
    <row r="5" spans="3:21" s="1" customFormat="1" ht="9" customHeight="1">
      <c r="C5" s="3"/>
      <c r="D5" s="3"/>
      <c r="L5" s="206"/>
      <c r="M5" s="285"/>
      <c r="N5" s="328"/>
      <c r="O5" s="328"/>
      <c r="P5" s="328"/>
      <c r="Q5" s="328"/>
      <c r="R5" s="328"/>
      <c r="S5" s="328"/>
      <c r="T5" s="328"/>
      <c r="U5" s="328"/>
    </row>
    <row r="6" spans="1:21" s="4" customFormat="1" ht="14.25">
      <c r="A6" s="20" t="s">
        <v>184</v>
      </c>
      <c r="B6" s="11"/>
      <c r="C6" s="11"/>
      <c r="D6" s="11"/>
      <c r="E6" s="11"/>
      <c r="F6" s="11"/>
      <c r="G6" s="6"/>
      <c r="H6" s="20" t="s">
        <v>185</v>
      </c>
      <c r="I6" s="11"/>
      <c r="J6" s="11"/>
      <c r="K6" s="11"/>
      <c r="L6" s="18"/>
      <c r="M6" s="286"/>
      <c r="N6" s="351"/>
      <c r="O6" s="351"/>
      <c r="P6" s="351"/>
      <c r="Q6" s="351"/>
      <c r="R6" s="351"/>
      <c r="S6" s="351"/>
      <c r="T6" s="351"/>
      <c r="U6" s="351"/>
    </row>
    <row r="7" spans="1:21" s="4" customFormat="1" ht="14.25" customHeight="1">
      <c r="A7" s="21"/>
      <c r="G7" s="6"/>
      <c r="H7" s="21"/>
      <c r="L7" s="18"/>
      <c r="N7" s="351"/>
      <c r="O7" s="351"/>
      <c r="P7" s="351"/>
      <c r="Q7" s="351"/>
      <c r="R7" s="351"/>
      <c r="S7" s="351"/>
      <c r="T7" s="351"/>
      <c r="U7" s="351"/>
    </row>
    <row r="8" spans="1:21" s="4" customFormat="1" ht="15">
      <c r="A8" s="5"/>
      <c r="C8" s="7" t="s">
        <v>186</v>
      </c>
      <c r="D8" s="7"/>
      <c r="E8" s="8" t="s">
        <v>1</v>
      </c>
      <c r="F8" s="8" t="s">
        <v>2</v>
      </c>
      <c r="G8" s="6"/>
      <c r="H8" s="5"/>
      <c r="I8" s="7" t="s">
        <v>186</v>
      </c>
      <c r="J8" s="8" t="s">
        <v>1</v>
      </c>
      <c r="K8" s="8" t="s">
        <v>2</v>
      </c>
      <c r="L8" s="18"/>
      <c r="N8" s="351"/>
      <c r="O8" s="351"/>
      <c r="P8" s="351"/>
      <c r="Q8" s="351"/>
      <c r="R8" s="351"/>
      <c r="S8" s="351"/>
      <c r="T8" s="351"/>
      <c r="U8" s="351"/>
    </row>
    <row r="9" spans="3:21" s="4" customFormat="1" ht="15">
      <c r="C9" s="201" t="s">
        <v>225</v>
      </c>
      <c r="D9" s="9"/>
      <c r="E9" s="504">
        <v>5.03</v>
      </c>
      <c r="F9" s="216">
        <f>E9*100/SUM(E$9:E$10)</f>
        <v>0.14034363264007854</v>
      </c>
      <c r="I9" s="201" t="s">
        <v>227</v>
      </c>
      <c r="J9" s="504">
        <v>3.68</v>
      </c>
      <c r="K9" s="164">
        <f>J9*100/SUM(J9:J10)</f>
        <v>73.01587301587301</v>
      </c>
      <c r="M9" s="9"/>
      <c r="N9" s="351"/>
      <c r="O9" s="351"/>
      <c r="P9" s="351"/>
      <c r="Q9" s="351"/>
      <c r="R9" s="351"/>
      <c r="S9" s="351"/>
      <c r="T9" s="351"/>
      <c r="U9" s="351"/>
    </row>
    <row r="10" spans="3:21" s="4" customFormat="1" ht="15">
      <c r="C10" s="202" t="s">
        <v>226</v>
      </c>
      <c r="D10" s="10"/>
      <c r="E10" s="505">
        <v>3579.03</v>
      </c>
      <c r="F10" s="165">
        <f>E10*100/SUM(E$9:E$10)</f>
        <v>99.8596563673599</v>
      </c>
      <c r="I10" s="202" t="s">
        <v>228</v>
      </c>
      <c r="J10" s="505">
        <v>1.36</v>
      </c>
      <c r="K10" s="165">
        <f>J10*100/SUM(J9:J10)</f>
        <v>26.984126984126984</v>
      </c>
      <c r="M10" s="9"/>
      <c r="N10" s="351"/>
      <c r="O10" s="351"/>
      <c r="P10" s="351"/>
      <c r="Q10" s="351"/>
      <c r="R10" s="351"/>
      <c r="S10" s="351"/>
      <c r="T10" s="351"/>
      <c r="U10" s="351"/>
    </row>
    <row r="11" spans="3:21" s="4" customFormat="1" ht="24.75" customHeight="1">
      <c r="C11" s="146"/>
      <c r="D11" s="200"/>
      <c r="E11" s="9"/>
      <c r="F11" s="9"/>
      <c r="H11" s="138"/>
      <c r="I11" s="9"/>
      <c r="N11" s="351"/>
      <c r="O11" s="351"/>
      <c r="P11" s="351"/>
      <c r="Q11" s="351"/>
      <c r="R11" s="351"/>
      <c r="S11" s="351"/>
      <c r="T11" s="351"/>
      <c r="U11" s="351"/>
    </row>
    <row r="12" spans="3:21" s="4" customFormat="1" ht="10.5" customHeight="1">
      <c r="C12" s="9"/>
      <c r="D12" s="9"/>
      <c r="E12" s="9"/>
      <c r="F12" s="9"/>
      <c r="H12" s="9"/>
      <c r="I12" s="9"/>
      <c r="N12" s="351"/>
      <c r="O12" s="351"/>
      <c r="P12" s="351"/>
      <c r="Q12" s="351"/>
      <c r="R12" s="351"/>
      <c r="S12" s="351"/>
      <c r="T12" s="351"/>
      <c r="U12" s="351"/>
    </row>
    <row r="13" spans="1:21" s="4" customFormat="1" ht="21" customHeight="1">
      <c r="A13" s="20" t="s">
        <v>188</v>
      </c>
      <c r="B13" s="11"/>
      <c r="C13" s="10"/>
      <c r="D13" s="10"/>
      <c r="E13" s="10"/>
      <c r="F13" s="10"/>
      <c r="H13" s="21" t="s">
        <v>354</v>
      </c>
      <c r="I13" s="9"/>
      <c r="N13" s="351"/>
      <c r="O13" s="351"/>
      <c r="P13" s="351"/>
      <c r="Q13" s="351"/>
      <c r="R13" s="351"/>
      <c r="S13" s="351"/>
      <c r="T13" s="351"/>
      <c r="U13" s="351"/>
    </row>
    <row r="14" spans="1:21" s="142" customFormat="1" ht="15.75" customHeight="1">
      <c r="A14" s="140"/>
      <c r="B14" s="140"/>
      <c r="C14" s="140"/>
      <c r="D14" s="140"/>
      <c r="E14" s="141" t="s">
        <v>189</v>
      </c>
      <c r="F14" s="141" t="s">
        <v>2</v>
      </c>
      <c r="H14" s="143"/>
      <c r="I14" s="141" t="s">
        <v>187</v>
      </c>
      <c r="J14" s="141"/>
      <c r="K14" s="141" t="s">
        <v>190</v>
      </c>
      <c r="L14" s="287"/>
      <c r="N14" s="352"/>
      <c r="O14" s="352"/>
      <c r="P14" s="352"/>
      <c r="Q14" s="352"/>
      <c r="R14" s="352"/>
      <c r="S14" s="352"/>
      <c r="T14" s="352"/>
      <c r="U14" s="352"/>
    </row>
    <row r="15" spans="1:21" s="142" customFormat="1" ht="12.75" customHeight="1">
      <c r="A15" s="444" t="s">
        <v>455</v>
      </c>
      <c r="B15" s="149"/>
      <c r="C15" s="149"/>
      <c r="D15" s="149"/>
      <c r="E15" s="499">
        <v>2006</v>
      </c>
      <c r="F15" s="289"/>
      <c r="H15" s="124" t="s">
        <v>355</v>
      </c>
      <c r="I15" s="221">
        <v>10</v>
      </c>
      <c r="J15" s="501"/>
      <c r="K15" s="211">
        <v>163</v>
      </c>
      <c r="L15" s="287"/>
      <c r="N15" s="352"/>
      <c r="O15" s="352"/>
      <c r="P15" s="352"/>
      <c r="Q15" s="352"/>
      <c r="R15" s="352"/>
      <c r="S15" s="352"/>
      <c r="T15" s="352"/>
      <c r="U15" s="352"/>
    </row>
    <row r="16" spans="1:21" s="142" customFormat="1" ht="12.75" customHeight="1">
      <c r="A16" s="444" t="s">
        <v>456</v>
      </c>
      <c r="B16" s="149"/>
      <c r="C16" s="149"/>
      <c r="D16" s="149"/>
      <c r="E16" s="274">
        <v>307</v>
      </c>
      <c r="F16" s="289"/>
      <c r="H16" s="124" t="s">
        <v>359</v>
      </c>
      <c r="I16" s="210">
        <v>27</v>
      </c>
      <c r="J16" s="502"/>
      <c r="K16" s="210">
        <v>119</v>
      </c>
      <c r="L16" s="287"/>
      <c r="N16" s="352"/>
      <c r="O16" s="352"/>
      <c r="P16" s="352"/>
      <c r="Q16" s="352"/>
      <c r="R16" s="352"/>
      <c r="S16" s="352"/>
      <c r="T16" s="352"/>
      <c r="U16" s="352"/>
    </row>
    <row r="17" spans="1:11" ht="12.75">
      <c r="A17" s="124" t="s">
        <v>185</v>
      </c>
      <c r="B17" s="124"/>
      <c r="C17" s="124"/>
      <c r="D17" s="124"/>
      <c r="E17" s="274"/>
      <c r="F17" s="166"/>
      <c r="H17" s="124" t="s">
        <v>358</v>
      </c>
      <c r="I17" s="210">
        <v>6</v>
      </c>
      <c r="J17" s="502"/>
      <c r="K17" s="210">
        <v>8</v>
      </c>
    </row>
    <row r="18" spans="2:11" ht="12.75">
      <c r="B18" s="124" t="s">
        <v>338</v>
      </c>
      <c r="C18" s="124"/>
      <c r="D18" s="124"/>
      <c r="E18" s="210">
        <v>336</v>
      </c>
      <c r="F18" s="166"/>
      <c r="H18" s="124" t="s">
        <v>357</v>
      </c>
      <c r="I18" s="210">
        <v>2</v>
      </c>
      <c r="J18" s="502"/>
      <c r="K18" s="210">
        <v>1</v>
      </c>
    </row>
    <row r="19" spans="1:11" ht="12.75">
      <c r="A19" s="124"/>
      <c r="B19" s="124" t="s">
        <v>339</v>
      </c>
      <c r="C19" s="124"/>
      <c r="D19" s="124"/>
      <c r="E19" s="500">
        <v>5.03</v>
      </c>
      <c r="F19" s="166"/>
      <c r="H19" s="10" t="s">
        <v>356</v>
      </c>
      <c r="I19" s="212">
        <v>0</v>
      </c>
      <c r="J19" s="503"/>
      <c r="K19" s="212">
        <v>0</v>
      </c>
    </row>
    <row r="20" spans="1:6" ht="12.75">
      <c r="A20" s="124" t="s">
        <v>337</v>
      </c>
      <c r="B20" s="124"/>
      <c r="C20" s="124"/>
      <c r="D20" s="124"/>
      <c r="E20" s="210">
        <v>339</v>
      </c>
      <c r="F20" s="166"/>
    </row>
    <row r="21" spans="1:6" ht="12.75">
      <c r="A21" s="124" t="s">
        <v>353</v>
      </c>
      <c r="B21" s="124"/>
      <c r="C21" s="124"/>
      <c r="D21" s="124"/>
      <c r="E21" s="210"/>
      <c r="F21" s="166"/>
    </row>
    <row r="22" spans="1:6" ht="12.75">
      <c r="A22" s="124"/>
      <c r="B22" s="124" t="s">
        <v>5</v>
      </c>
      <c r="C22" s="124"/>
      <c r="D22" s="124"/>
      <c r="E22" s="210">
        <v>7494.14</v>
      </c>
      <c r="F22" s="166"/>
    </row>
    <row r="23" spans="1:6" ht="12.75">
      <c r="A23" s="124"/>
      <c r="B23" s="124" t="s">
        <v>340</v>
      </c>
      <c r="C23" s="124"/>
      <c r="D23" s="124"/>
      <c r="E23" s="210">
        <v>5718.31</v>
      </c>
      <c r="F23" s="164">
        <f>E23*100/SUM(E$23:E$24)</f>
        <v>76.30375199822795</v>
      </c>
    </row>
    <row r="24" spans="1:11" ht="14.25">
      <c r="A24" s="9"/>
      <c r="B24" s="9" t="s">
        <v>341</v>
      </c>
      <c r="C24" s="9"/>
      <c r="D24" s="9"/>
      <c r="E24" s="274">
        <v>1775.83</v>
      </c>
      <c r="F24" s="164">
        <f>E24*100/SUM(E$23:E$24)</f>
        <v>23.69624800177205</v>
      </c>
      <c r="H24" s="21" t="s">
        <v>508</v>
      </c>
      <c r="I24" s="9"/>
      <c r="J24" s="4"/>
      <c r="K24" s="4"/>
    </row>
    <row r="25" spans="1:11" ht="12.75">
      <c r="A25" s="9" t="s">
        <v>366</v>
      </c>
      <c r="B25" s="9"/>
      <c r="C25" s="9"/>
      <c r="D25" s="9"/>
      <c r="E25" s="274"/>
      <c r="F25" s="129"/>
      <c r="H25" s="291"/>
      <c r="I25" s="292" t="s">
        <v>509</v>
      </c>
      <c r="J25" s="292"/>
      <c r="K25" s="292" t="s">
        <v>335</v>
      </c>
    </row>
    <row r="26" spans="1:11" ht="12.75">
      <c r="A26" s="124"/>
      <c r="B26" s="124" t="s">
        <v>342</v>
      </c>
      <c r="C26" s="124"/>
      <c r="D26" s="124"/>
      <c r="E26" s="210">
        <v>288</v>
      </c>
      <c r="F26" s="164">
        <f>E26*100/SUM(E$26:E$28)</f>
        <v>98.96907216494846</v>
      </c>
      <c r="H26" s="118"/>
      <c r="I26" s="290" t="s">
        <v>510</v>
      </c>
      <c r="J26" s="118"/>
      <c r="K26" s="290" t="s">
        <v>367</v>
      </c>
    </row>
    <row r="27" spans="1:11" ht="12.75">
      <c r="A27" s="9"/>
      <c r="B27" s="9" t="s">
        <v>343</v>
      </c>
      <c r="C27" s="9"/>
      <c r="D27" s="9"/>
      <c r="E27" s="274">
        <v>3</v>
      </c>
      <c r="F27" s="164">
        <f>E27*100/SUM(E$26:E$28)</f>
        <v>1.0309278350515463</v>
      </c>
      <c r="H27" s="124" t="s">
        <v>260</v>
      </c>
      <c r="I27" s="413">
        <v>170</v>
      </c>
      <c r="J27" s="674"/>
      <c r="K27" s="30">
        <v>4862.65</v>
      </c>
    </row>
    <row r="28" spans="1:11" ht="12.75">
      <c r="A28" s="10"/>
      <c r="B28" s="10" t="s">
        <v>344</v>
      </c>
      <c r="C28" s="10"/>
      <c r="D28" s="10"/>
      <c r="E28" s="212">
        <v>0</v>
      </c>
      <c r="F28" s="165">
        <f>E28*100/SUM(E$26:E$28)</f>
        <v>0</v>
      </c>
      <c r="H28" s="124" t="s">
        <v>336</v>
      </c>
      <c r="I28" s="541"/>
      <c r="J28" s="541"/>
      <c r="K28" s="541"/>
    </row>
    <row r="29" spans="1:11" ht="12.75">
      <c r="A29" s="4"/>
      <c r="B29" s="4"/>
      <c r="C29" s="4"/>
      <c r="D29" s="4"/>
      <c r="E29" s="4"/>
      <c r="F29" s="4"/>
      <c r="H29" s="250" t="s">
        <v>323</v>
      </c>
      <c r="I29" s="274">
        <v>8</v>
      </c>
      <c r="J29" s="274"/>
      <c r="K29" s="274">
        <v>100.51</v>
      </c>
    </row>
    <row r="30" spans="1:11" ht="12.75">
      <c r="A30" s="4"/>
      <c r="B30" s="4"/>
      <c r="C30" s="4"/>
      <c r="D30" s="4"/>
      <c r="E30" s="4"/>
      <c r="F30" s="4"/>
      <c r="H30" s="250" t="s">
        <v>324</v>
      </c>
      <c r="I30" s="274">
        <v>0</v>
      </c>
      <c r="J30" s="274"/>
      <c r="K30" s="274">
        <v>0</v>
      </c>
    </row>
    <row r="31" spans="1:11" ht="14.25">
      <c r="A31" s="20" t="s">
        <v>507</v>
      </c>
      <c r="B31" s="10"/>
      <c r="C31" s="10"/>
      <c r="D31" s="10"/>
      <c r="E31" s="212"/>
      <c r="F31" s="23"/>
      <c r="H31" s="250" t="s">
        <v>325</v>
      </c>
      <c r="I31" s="274">
        <v>1</v>
      </c>
      <c r="J31" s="274"/>
      <c r="K31" s="274"/>
    </row>
    <row r="32" spans="1:11" ht="12.75">
      <c r="A32" s="7" t="s">
        <v>361</v>
      </c>
      <c r="B32" s="7"/>
      <c r="C32" s="7"/>
      <c r="D32" s="7"/>
      <c r="E32" s="8" t="s">
        <v>337</v>
      </c>
      <c r="F32" s="8" t="s">
        <v>2</v>
      </c>
      <c r="H32" s="250" t="s">
        <v>326</v>
      </c>
      <c r="I32" s="274">
        <v>1</v>
      </c>
      <c r="J32" s="274"/>
      <c r="K32" s="274"/>
    </row>
    <row r="33" spans="1:11" ht="12.75">
      <c r="A33" s="124" t="s">
        <v>345</v>
      </c>
      <c r="B33" s="124"/>
      <c r="C33" s="124"/>
      <c r="D33" s="438"/>
      <c r="E33" s="570">
        <v>222</v>
      </c>
      <c r="F33" s="163">
        <f>E33*100/SUM(E$33:E$40)</f>
        <v>75.2542372881356</v>
      </c>
      <c r="H33" s="250" t="s">
        <v>327</v>
      </c>
      <c r="I33" s="274">
        <v>108</v>
      </c>
      <c r="J33" s="129"/>
      <c r="K33" s="274">
        <v>974.42</v>
      </c>
    </row>
    <row r="34" spans="1:11" ht="12.75">
      <c r="A34" s="124" t="s">
        <v>346</v>
      </c>
      <c r="B34" s="124"/>
      <c r="C34" s="124"/>
      <c r="D34" s="124"/>
      <c r="E34" s="210">
        <v>3</v>
      </c>
      <c r="F34" s="216">
        <f aca="true" t="shared" si="0" ref="F34:F40">E34*100/SUM(E$33:E$40)</f>
        <v>1.0169491525423728</v>
      </c>
      <c r="H34" s="250" t="s">
        <v>328</v>
      </c>
      <c r="I34" s="274">
        <v>3</v>
      </c>
      <c r="J34" s="129"/>
      <c r="K34" s="274"/>
    </row>
    <row r="35" spans="1:11" ht="12.75">
      <c r="A35" s="124" t="s">
        <v>347</v>
      </c>
      <c r="B35" s="124"/>
      <c r="C35" s="124"/>
      <c r="D35" s="124"/>
      <c r="E35" s="210">
        <v>5</v>
      </c>
      <c r="F35" s="216">
        <f t="shared" si="0"/>
        <v>1.694915254237288</v>
      </c>
      <c r="H35" s="250" t="s">
        <v>329</v>
      </c>
      <c r="I35" s="274">
        <v>45</v>
      </c>
      <c r="J35" s="129"/>
      <c r="K35" s="274">
        <v>393.62</v>
      </c>
    </row>
    <row r="36" spans="1:11" ht="12.75">
      <c r="A36" s="124" t="s">
        <v>348</v>
      </c>
      <c r="B36" s="124"/>
      <c r="C36" s="124"/>
      <c r="D36" s="124"/>
      <c r="E36" s="210">
        <v>15</v>
      </c>
      <c r="F36" s="216">
        <f t="shared" si="0"/>
        <v>5.084745762711864</v>
      </c>
      <c r="H36" s="250" t="s">
        <v>330</v>
      </c>
      <c r="I36" s="274">
        <v>0</v>
      </c>
      <c r="J36" s="129"/>
      <c r="K36" s="274">
        <v>0</v>
      </c>
    </row>
    <row r="37" spans="1:11" ht="12.75">
      <c r="A37" s="124" t="s">
        <v>349</v>
      </c>
      <c r="B37" s="124"/>
      <c r="C37" s="124"/>
      <c r="D37" s="124"/>
      <c r="E37" s="210">
        <v>11</v>
      </c>
      <c r="F37" s="216">
        <f t="shared" si="0"/>
        <v>3.7288135593220337</v>
      </c>
      <c r="H37" s="250" t="s">
        <v>331</v>
      </c>
      <c r="I37" s="274">
        <v>0</v>
      </c>
      <c r="J37" s="129"/>
      <c r="K37" s="274">
        <v>0</v>
      </c>
    </row>
    <row r="38" spans="1:11" ht="12.75">
      <c r="A38" s="124" t="s">
        <v>350</v>
      </c>
      <c r="B38" s="124"/>
      <c r="C38" s="124"/>
      <c r="D38" s="124"/>
      <c r="E38" s="210">
        <v>20</v>
      </c>
      <c r="F38" s="216">
        <f t="shared" si="0"/>
        <v>6.779661016949152</v>
      </c>
      <c r="H38" s="250" t="s">
        <v>332</v>
      </c>
      <c r="I38" s="274">
        <v>2</v>
      </c>
      <c r="J38" s="129"/>
      <c r="K38" s="274"/>
    </row>
    <row r="39" spans="1:11" ht="12.75">
      <c r="A39" s="9" t="s">
        <v>351</v>
      </c>
      <c r="B39" s="9"/>
      <c r="C39" s="9"/>
      <c r="D39" s="9"/>
      <c r="E39" s="274">
        <v>19</v>
      </c>
      <c r="F39" s="216">
        <f t="shared" si="0"/>
        <v>6.440677966101695</v>
      </c>
      <c r="H39" s="250" t="s">
        <v>333</v>
      </c>
      <c r="I39" s="274">
        <v>0</v>
      </c>
      <c r="J39" s="129"/>
      <c r="K39" s="274">
        <v>0</v>
      </c>
    </row>
    <row r="40" spans="1:11" ht="12.75">
      <c r="A40" s="10" t="s">
        <v>352</v>
      </c>
      <c r="B40" s="10"/>
      <c r="C40" s="10"/>
      <c r="D40" s="10"/>
      <c r="E40" s="212">
        <v>0</v>
      </c>
      <c r="F40" s="165">
        <f t="shared" si="0"/>
        <v>0</v>
      </c>
      <c r="H40" s="277" t="s">
        <v>334</v>
      </c>
      <c r="I40" s="212">
        <v>1</v>
      </c>
      <c r="J40" s="23"/>
      <c r="K40" s="212"/>
    </row>
    <row r="42" spans="1:5" ht="14.25">
      <c r="A42" s="20" t="s">
        <v>191</v>
      </c>
      <c r="B42" s="11"/>
      <c r="C42" s="11"/>
      <c r="D42" s="11"/>
      <c r="E42" s="11"/>
    </row>
    <row r="43" spans="1:5" ht="12.75" customHeight="1">
      <c r="A43" s="124" t="s">
        <v>455</v>
      </c>
      <c r="B43" s="4"/>
      <c r="C43" s="4"/>
      <c r="D43" s="4"/>
      <c r="E43" s="306">
        <v>2001</v>
      </c>
    </row>
    <row r="44" spans="1:5" ht="12.75" customHeight="1">
      <c r="A44" s="124" t="s">
        <v>456</v>
      </c>
      <c r="B44" s="4"/>
      <c r="C44" s="4"/>
      <c r="D44" s="4"/>
      <c r="E44" s="274">
        <v>513</v>
      </c>
    </row>
    <row r="45" spans="1:11" ht="12.75">
      <c r="A45" s="124" t="s">
        <v>192</v>
      </c>
      <c r="E45" s="210">
        <v>2195</v>
      </c>
      <c r="I45" s="771" t="s">
        <v>636</v>
      </c>
      <c r="J45" s="766"/>
      <c r="K45" s="766"/>
    </row>
    <row r="46" spans="1:11" ht="12.75">
      <c r="A46" s="124" t="s">
        <v>193</v>
      </c>
      <c r="E46" s="210">
        <v>4206</v>
      </c>
      <c r="I46" s="766"/>
      <c r="J46" s="766"/>
      <c r="K46" s="766"/>
    </row>
    <row r="47" spans="1:5" ht="12.75">
      <c r="A47" s="124" t="s">
        <v>194</v>
      </c>
      <c r="E47" s="273">
        <v>3579.03</v>
      </c>
    </row>
    <row r="48" spans="1:5" ht="12.75">
      <c r="A48" s="10" t="s">
        <v>195</v>
      </c>
      <c r="B48" s="11"/>
      <c r="C48" s="11"/>
      <c r="D48" s="11"/>
      <c r="E48" s="212">
        <v>760.83</v>
      </c>
    </row>
    <row r="49" spans="1:17" ht="24.75" customHeight="1">
      <c r="A49" s="601" t="s">
        <v>606</v>
      </c>
      <c r="B49" s="11"/>
      <c r="C49" s="11"/>
      <c r="D49" s="11"/>
      <c r="E49" s="11"/>
      <c r="F49" s="11"/>
      <c r="G49" s="59"/>
      <c r="H49" s="59"/>
      <c r="I49" s="59"/>
      <c r="L49" s="4"/>
      <c r="M49" s="4"/>
      <c r="N49" s="351"/>
      <c r="O49" s="351"/>
      <c r="P49" s="351"/>
      <c r="Q49" s="351"/>
    </row>
    <row r="50" spans="1:21" s="142" customFormat="1" ht="17.25" customHeight="1">
      <c r="A50" s="140"/>
      <c r="B50" s="140"/>
      <c r="C50" s="140"/>
      <c r="D50" s="140"/>
      <c r="E50" s="141" t="s">
        <v>364</v>
      </c>
      <c r="F50" s="141" t="s">
        <v>365</v>
      </c>
      <c r="G50" s="149"/>
      <c r="H50" s="289"/>
      <c r="I50" s="289"/>
      <c r="L50" s="149"/>
      <c r="M50" s="149"/>
      <c r="N50" s="353"/>
      <c r="O50" s="353"/>
      <c r="P50" s="353"/>
      <c r="Q50" s="353"/>
      <c r="R50" s="352"/>
      <c r="S50" s="352"/>
      <c r="T50" s="352"/>
      <c r="U50" s="352"/>
    </row>
    <row r="51" spans="1:17" ht="12.75">
      <c r="A51" s="124" t="s">
        <v>196</v>
      </c>
      <c r="E51" s="221">
        <v>339</v>
      </c>
      <c r="F51" s="210">
        <v>481</v>
      </c>
      <c r="G51" s="274"/>
      <c r="H51" s="274"/>
      <c r="I51" s="274"/>
      <c r="L51" s="4"/>
      <c r="M51" s="4"/>
      <c r="N51" s="351"/>
      <c r="O51" s="351"/>
      <c r="P51" s="351"/>
      <c r="Q51" s="351"/>
    </row>
    <row r="52" spans="1:17" ht="12.75">
      <c r="A52" s="124" t="s">
        <v>362</v>
      </c>
      <c r="E52" s="210">
        <v>7495</v>
      </c>
      <c r="F52" s="210">
        <v>761</v>
      </c>
      <c r="G52" s="274"/>
      <c r="H52" s="274"/>
      <c r="I52" s="274"/>
      <c r="L52" s="4"/>
      <c r="M52" s="4"/>
      <c r="N52" s="351"/>
      <c r="O52" s="351"/>
      <c r="P52" s="351"/>
      <c r="Q52" s="351"/>
    </row>
    <row r="53" spans="1:17" ht="12.75">
      <c r="A53" s="124" t="s">
        <v>363</v>
      </c>
      <c r="E53" s="210">
        <v>5364</v>
      </c>
      <c r="F53" s="210">
        <v>761</v>
      </c>
      <c r="G53" s="274"/>
      <c r="H53" s="274"/>
      <c r="I53" s="274"/>
      <c r="L53" s="4"/>
      <c r="M53" s="4"/>
      <c r="N53" s="351"/>
      <c r="O53" s="351"/>
      <c r="P53" s="351"/>
      <c r="Q53" s="351"/>
    </row>
    <row r="54" spans="1:17" ht="12.75">
      <c r="A54" s="124" t="s">
        <v>197</v>
      </c>
      <c r="E54" s="210">
        <v>32185</v>
      </c>
      <c r="F54" s="210">
        <v>2282</v>
      </c>
      <c r="G54" s="274"/>
      <c r="H54" s="274"/>
      <c r="L54" s="4"/>
      <c r="M54" s="4"/>
      <c r="N54" s="351"/>
      <c r="O54" s="351"/>
      <c r="P54" s="351"/>
      <c r="Q54" s="351"/>
    </row>
    <row r="55" spans="1:17" ht="12.75">
      <c r="A55" s="10" t="s">
        <v>198</v>
      </c>
      <c r="B55" s="11"/>
      <c r="C55" s="11"/>
      <c r="D55" s="11"/>
      <c r="E55" s="212">
        <v>26443</v>
      </c>
      <c r="F55" s="212">
        <v>1100</v>
      </c>
      <c r="G55" s="274"/>
      <c r="H55" s="274"/>
      <c r="L55" s="4"/>
      <c r="M55" s="4"/>
      <c r="N55" s="351"/>
      <c r="O55" s="351"/>
      <c r="P55" s="351"/>
      <c r="Q55" s="351"/>
    </row>
    <row r="56" spans="7:17" ht="16.5" customHeight="1">
      <c r="G56" s="59"/>
      <c r="H56" s="59"/>
      <c r="I56" s="59"/>
      <c r="L56" s="4"/>
      <c r="M56" s="4"/>
      <c r="N56" s="351"/>
      <c r="O56" s="351"/>
      <c r="P56" s="351"/>
      <c r="Q56" s="351"/>
    </row>
  </sheetData>
  <mergeCells count="1">
    <mergeCell ref="I45:K46"/>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7.xml><?xml version="1.0" encoding="utf-8"?>
<worksheet xmlns="http://schemas.openxmlformats.org/spreadsheetml/2006/main" xmlns:r="http://schemas.openxmlformats.org/officeDocument/2006/relationships">
  <sheetPr codeName="Hoja53"/>
  <dimension ref="A1:BK70"/>
  <sheetViews>
    <sheetView zoomScaleSheetLayoutView="100" workbookViewId="0" topLeftCell="A1">
      <selection activeCell="A3" sqref="A3"/>
    </sheetView>
  </sheetViews>
  <sheetFormatPr defaultColWidth="11.421875" defaultRowHeight="12.75"/>
  <cols>
    <col min="1" max="1" width="15.8515625" style="66" customWidth="1"/>
    <col min="2" max="2" width="7.7109375" style="56" customWidth="1"/>
    <col min="3" max="3" width="6.8515625" style="56" customWidth="1"/>
    <col min="4" max="4" width="2.8515625" style="56" customWidth="1"/>
    <col min="5" max="5" width="9.7109375" style="56" customWidth="1"/>
    <col min="6" max="6" width="5.57421875" style="56" customWidth="1"/>
    <col min="7" max="7" width="3.57421875" style="56" customWidth="1"/>
    <col min="8" max="8" width="10.8515625" style="56" customWidth="1"/>
    <col min="9" max="9" width="12.00390625" style="56" customWidth="1"/>
    <col min="10" max="11" width="8.421875" style="56" customWidth="1"/>
    <col min="12" max="12" width="6.57421875" style="459" customWidth="1"/>
    <col min="13" max="13" width="6.28125" style="459" customWidth="1"/>
    <col min="14" max="15" width="11.421875" style="459" customWidth="1"/>
    <col min="16" max="16" width="3.421875" style="459" customWidth="1"/>
    <col min="17" max="18" width="7.7109375" style="459" customWidth="1"/>
    <col min="19" max="20" width="7.28125" style="459" customWidth="1"/>
    <col min="21" max="21" width="11.421875" style="396" customWidth="1"/>
    <col min="22" max="16384" width="11.421875" style="56" customWidth="1"/>
  </cols>
  <sheetData>
    <row r="1" spans="2:21" s="1" customFormat="1" ht="13.5" customHeight="1">
      <c r="B1" s="3"/>
      <c r="C1" s="3"/>
      <c r="D1" s="3"/>
      <c r="K1" s="169"/>
      <c r="L1" s="47"/>
      <c r="M1" s="47"/>
      <c r="N1" s="47"/>
      <c r="O1" s="47"/>
      <c r="P1" s="47"/>
      <c r="Q1" s="47"/>
      <c r="R1" s="47"/>
      <c r="S1" s="47"/>
      <c r="T1" s="47"/>
      <c r="U1" s="392"/>
    </row>
    <row r="2" spans="1:21" s="1" customFormat="1" ht="21" customHeight="1">
      <c r="A2" s="264" t="s">
        <v>645</v>
      </c>
      <c r="B2" s="386"/>
      <c r="C2" s="386"/>
      <c r="D2" s="386"/>
      <c r="E2" s="386"/>
      <c r="F2" s="386"/>
      <c r="G2" s="386"/>
      <c r="H2" s="386"/>
      <c r="I2" s="386"/>
      <c r="J2" s="386"/>
      <c r="K2" s="386"/>
      <c r="L2" s="47"/>
      <c r="M2" s="47"/>
      <c r="N2" s="47"/>
      <c r="O2" s="47"/>
      <c r="P2" s="47"/>
      <c r="Q2" s="47"/>
      <c r="R2" s="47"/>
      <c r="S2" s="47"/>
      <c r="T2" s="47"/>
      <c r="U2" s="392"/>
    </row>
    <row r="3" spans="2:22" s="45" customFormat="1" ht="18" customHeight="1">
      <c r="B3" s="1"/>
      <c r="C3" s="1"/>
      <c r="D3" s="3"/>
      <c r="E3" s="3"/>
      <c r="F3" s="3"/>
      <c r="G3" s="1"/>
      <c r="H3" s="1"/>
      <c r="I3" s="1"/>
      <c r="J3" s="1"/>
      <c r="K3" s="1"/>
      <c r="L3" s="48"/>
      <c r="M3" s="47"/>
      <c r="N3" s="47"/>
      <c r="O3" s="47"/>
      <c r="P3" s="47"/>
      <c r="Q3" s="47"/>
      <c r="R3" s="47"/>
      <c r="S3" s="47"/>
      <c r="T3" s="461"/>
      <c r="U3" s="392"/>
      <c r="V3" s="1"/>
    </row>
    <row r="4" spans="1:21" s="17" customFormat="1" ht="17.25" customHeight="1">
      <c r="A4" s="24" t="s">
        <v>398</v>
      </c>
      <c r="B4" s="13"/>
      <c r="C4" s="13"/>
      <c r="D4" s="13"/>
      <c r="E4" s="13"/>
      <c r="F4" s="13"/>
      <c r="G4" s="13"/>
      <c r="H4" s="13"/>
      <c r="I4" s="13"/>
      <c r="J4" s="13"/>
      <c r="K4" s="13"/>
      <c r="L4" s="462"/>
      <c r="M4" s="463"/>
      <c r="N4" s="463"/>
      <c r="O4" s="463"/>
      <c r="P4" s="463"/>
      <c r="Q4" s="463"/>
      <c r="R4" s="463"/>
      <c r="S4" s="463"/>
      <c r="T4" s="463"/>
      <c r="U4" s="393"/>
    </row>
    <row r="5" spans="1:21" s="49" customFormat="1" ht="6" customHeight="1">
      <c r="A5" s="50"/>
      <c r="B5" s="51"/>
      <c r="C5" s="51"/>
      <c r="D5" s="52"/>
      <c r="E5" s="52"/>
      <c r="F5" s="52"/>
      <c r="G5" s="52"/>
      <c r="H5" s="52"/>
      <c r="I5" s="52"/>
      <c r="J5" s="52"/>
      <c r="K5" s="52"/>
      <c r="L5" s="464"/>
      <c r="M5" s="458"/>
      <c r="N5" s="458"/>
      <c r="O5" s="458"/>
      <c r="P5" s="458"/>
      <c r="Q5" s="465" t="s">
        <v>22</v>
      </c>
      <c r="R5" s="466" t="s">
        <v>23</v>
      </c>
      <c r="S5" s="466"/>
      <c r="T5" s="466"/>
      <c r="U5" s="395"/>
    </row>
    <row r="6" spans="1:21" s="55" customFormat="1" ht="15" customHeight="1">
      <c r="A6" s="53" t="s">
        <v>108</v>
      </c>
      <c r="B6" s="54"/>
      <c r="C6" s="54"/>
      <c r="D6" s="54"/>
      <c r="E6" s="54"/>
      <c r="F6" s="54"/>
      <c r="G6" s="54"/>
      <c r="H6" s="54"/>
      <c r="I6" s="54"/>
      <c r="J6" s="54"/>
      <c r="K6" s="54"/>
      <c r="L6" s="458"/>
      <c r="M6" s="611"/>
      <c r="N6" s="612" t="s">
        <v>24</v>
      </c>
      <c r="O6" s="613" t="s">
        <v>25</v>
      </c>
      <c r="P6" s="459"/>
      <c r="Q6" s="465"/>
      <c r="R6" s="467" t="s">
        <v>5</v>
      </c>
      <c r="S6" s="629" t="s">
        <v>117</v>
      </c>
      <c r="T6" s="467" t="s">
        <v>26</v>
      </c>
      <c r="U6" s="394"/>
    </row>
    <row r="7" spans="1:63" ht="15.75" customHeight="1">
      <c r="A7" s="56" t="s">
        <v>117</v>
      </c>
      <c r="E7" s="103" t="s">
        <v>25</v>
      </c>
      <c r="M7" s="614" t="s">
        <v>27</v>
      </c>
      <c r="N7" s="615">
        <f aca="true" t="shared" si="0" ref="N7:N25">-S8/R$7</f>
        <v>-0.01818181818181818</v>
      </c>
      <c r="O7" s="615">
        <f aca="true" t="shared" si="1" ref="O7:O25">T8/R$7</f>
        <v>0.012121212121212121</v>
      </c>
      <c r="P7" s="468"/>
      <c r="Q7" s="469" t="s">
        <v>5</v>
      </c>
      <c r="R7" s="470">
        <f>SUM(R8:R26)</f>
        <v>165</v>
      </c>
      <c r="S7" s="470">
        <f>SUM(S8:S26)</f>
        <v>84</v>
      </c>
      <c r="T7" s="470">
        <f>SUM(T8:T26)</f>
        <v>81</v>
      </c>
      <c r="V7" s="243"/>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row>
    <row r="8" spans="1:63" s="57" customFormat="1" ht="12" customHeight="1">
      <c r="A8" s="170">
        <f>S7</f>
        <v>84</v>
      </c>
      <c r="B8" s="56"/>
      <c r="C8" s="56"/>
      <c r="D8" s="56"/>
      <c r="E8" s="171">
        <f>T7</f>
        <v>81</v>
      </c>
      <c r="H8" s="100" t="s">
        <v>109</v>
      </c>
      <c r="I8" s="100"/>
      <c r="J8" s="101" t="s">
        <v>476</v>
      </c>
      <c r="K8" s="101" t="s">
        <v>79</v>
      </c>
      <c r="L8" s="61"/>
      <c r="M8" s="616" t="s">
        <v>28</v>
      </c>
      <c r="N8" s="617">
        <f t="shared" si="0"/>
        <v>-0.012121212121212121</v>
      </c>
      <c r="O8" s="617">
        <f t="shared" si="1"/>
        <v>0.006060606060606061</v>
      </c>
      <c r="P8" s="471"/>
      <c r="Q8" s="472" t="s">
        <v>29</v>
      </c>
      <c r="R8" s="473">
        <f aca="true" t="shared" si="2" ref="R8:R26">S8+T8</f>
        <v>5</v>
      </c>
      <c r="S8" s="473">
        <v>3</v>
      </c>
      <c r="T8" s="473">
        <v>2</v>
      </c>
      <c r="U8" s="399"/>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row>
    <row r="9" spans="8:63" s="57" customFormat="1" ht="16.5" customHeight="1">
      <c r="H9" s="56" t="s">
        <v>409</v>
      </c>
      <c r="I9" s="56"/>
      <c r="J9" s="172">
        <v>0.333</v>
      </c>
      <c r="K9" s="474">
        <v>0.2</v>
      </c>
      <c r="L9" s="666"/>
      <c r="M9" s="616" t="s">
        <v>30</v>
      </c>
      <c r="N9" s="617">
        <f t="shared" si="0"/>
        <v>-0.01818181818181818</v>
      </c>
      <c r="O9" s="617">
        <f t="shared" si="1"/>
        <v>0.024242424242424242</v>
      </c>
      <c r="P9" s="471"/>
      <c r="Q9" s="472" t="s">
        <v>31</v>
      </c>
      <c r="R9" s="473">
        <f t="shared" si="2"/>
        <v>3</v>
      </c>
      <c r="S9" s="473">
        <v>2</v>
      </c>
      <c r="T9" s="473">
        <v>1</v>
      </c>
      <c r="U9" s="397"/>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row>
    <row r="10" spans="8:63" s="57" customFormat="1" ht="12" customHeight="1">
      <c r="H10" s="56" t="s">
        <v>112</v>
      </c>
      <c r="I10" s="56"/>
      <c r="J10" s="173">
        <v>52.4</v>
      </c>
      <c r="K10" s="173">
        <v>43.2</v>
      </c>
      <c r="L10" s="666"/>
      <c r="M10" s="616" t="s">
        <v>32</v>
      </c>
      <c r="N10" s="617">
        <f t="shared" si="0"/>
        <v>-0.012121212121212121</v>
      </c>
      <c r="O10" s="617">
        <f t="shared" si="1"/>
        <v>0.024242424242424242</v>
      </c>
      <c r="P10" s="471"/>
      <c r="Q10" s="472" t="s">
        <v>33</v>
      </c>
      <c r="R10" s="473">
        <f t="shared" si="2"/>
        <v>7</v>
      </c>
      <c r="S10" s="473">
        <v>3</v>
      </c>
      <c r="T10" s="473">
        <v>4</v>
      </c>
      <c r="U10" s="397"/>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row>
    <row r="11" spans="8:41" s="57" customFormat="1" ht="12" customHeight="1">
      <c r="H11" s="90" t="s">
        <v>369</v>
      </c>
      <c r="I11" s="56"/>
      <c r="J11" s="173">
        <v>73.7</v>
      </c>
      <c r="K11" s="173">
        <v>50.8</v>
      </c>
      <c r="L11" s="666"/>
      <c r="M11" s="616" t="s">
        <v>34</v>
      </c>
      <c r="N11" s="617">
        <f t="shared" si="0"/>
        <v>-0.012121212121212121</v>
      </c>
      <c r="O11" s="617">
        <f t="shared" si="1"/>
        <v>0.01818181818181818</v>
      </c>
      <c r="P11" s="471"/>
      <c r="Q11" s="472" t="s">
        <v>35</v>
      </c>
      <c r="R11" s="473">
        <f t="shared" si="2"/>
        <v>6</v>
      </c>
      <c r="S11" s="473">
        <v>2</v>
      </c>
      <c r="T11" s="473">
        <v>4</v>
      </c>
      <c r="U11" s="398"/>
      <c r="V11" s="229"/>
      <c r="W11" s="229"/>
      <c r="X11" s="244"/>
      <c r="Y11" s="244"/>
      <c r="Z11" s="244"/>
      <c r="AA11" s="244"/>
      <c r="AB11" s="244"/>
      <c r="AC11" s="244"/>
      <c r="AD11" s="244"/>
      <c r="AE11" s="244"/>
      <c r="AF11" s="244"/>
      <c r="AG11" s="244"/>
      <c r="AH11" s="244"/>
      <c r="AI11" s="244"/>
      <c r="AJ11" s="244"/>
      <c r="AK11" s="244"/>
      <c r="AL11" s="244"/>
      <c r="AM11" s="244"/>
      <c r="AN11" s="244"/>
      <c r="AO11" s="244"/>
    </row>
    <row r="12" spans="8:41" s="57" customFormat="1" ht="12" customHeight="1">
      <c r="H12" s="56" t="s">
        <v>368</v>
      </c>
      <c r="I12" s="90"/>
      <c r="J12" s="174">
        <v>96.4</v>
      </c>
      <c r="K12" s="174">
        <v>100.6</v>
      </c>
      <c r="L12" s="666"/>
      <c r="M12" s="616" t="s">
        <v>36</v>
      </c>
      <c r="N12" s="617">
        <f t="shared" si="0"/>
        <v>-0.01818181818181818</v>
      </c>
      <c r="O12" s="617">
        <f t="shared" si="1"/>
        <v>0.024242424242424242</v>
      </c>
      <c r="P12" s="471"/>
      <c r="Q12" s="472" t="s">
        <v>37</v>
      </c>
      <c r="R12" s="473">
        <f t="shared" si="2"/>
        <v>5</v>
      </c>
      <c r="S12" s="473">
        <v>2</v>
      </c>
      <c r="T12" s="473">
        <v>3</v>
      </c>
      <c r="U12" s="398"/>
      <c r="V12" s="229"/>
      <c r="W12" s="229"/>
      <c r="X12" s="244"/>
      <c r="Y12" s="244"/>
      <c r="Z12" s="244"/>
      <c r="AA12" s="244"/>
      <c r="AB12" s="244"/>
      <c r="AC12" s="244"/>
      <c r="AD12" s="244"/>
      <c r="AE12" s="244"/>
      <c r="AF12" s="244"/>
      <c r="AG12" s="244"/>
      <c r="AH12" s="244"/>
      <c r="AI12" s="244"/>
      <c r="AJ12" s="244"/>
      <c r="AK12" s="244"/>
      <c r="AL12" s="244"/>
      <c r="AM12" s="244"/>
      <c r="AN12" s="244"/>
      <c r="AO12" s="244"/>
    </row>
    <row r="13" spans="8:41" s="57" customFormat="1" ht="12" customHeight="1">
      <c r="H13" s="60" t="s">
        <v>66</v>
      </c>
      <c r="I13" s="60"/>
      <c r="J13" s="190">
        <v>0.158</v>
      </c>
      <c r="K13" s="190">
        <v>0.127</v>
      </c>
      <c r="L13" s="666"/>
      <c r="M13" s="616" t="s">
        <v>38</v>
      </c>
      <c r="N13" s="617">
        <f t="shared" si="0"/>
        <v>-0.024242424242424242</v>
      </c>
      <c r="O13" s="617">
        <f t="shared" si="1"/>
        <v>0.012121212121212121</v>
      </c>
      <c r="P13" s="471"/>
      <c r="Q13" s="472" t="s">
        <v>39</v>
      </c>
      <c r="R13" s="473">
        <f t="shared" si="2"/>
        <v>7</v>
      </c>
      <c r="S13" s="473">
        <v>3</v>
      </c>
      <c r="T13" s="473">
        <v>4</v>
      </c>
      <c r="U13" s="398"/>
      <c r="V13" s="229"/>
      <c r="W13" s="229"/>
      <c r="X13" s="244"/>
      <c r="Y13" s="244"/>
      <c r="Z13" s="244"/>
      <c r="AA13" s="244"/>
      <c r="AB13" s="244"/>
      <c r="AC13" s="244"/>
      <c r="AD13" s="244"/>
      <c r="AE13" s="244"/>
      <c r="AF13" s="244"/>
      <c r="AG13" s="244"/>
      <c r="AH13" s="244"/>
      <c r="AI13" s="244"/>
      <c r="AJ13" s="244"/>
      <c r="AK13" s="244"/>
      <c r="AL13" s="244"/>
      <c r="AM13" s="244"/>
      <c r="AN13" s="244"/>
      <c r="AO13" s="244"/>
    </row>
    <row r="14" spans="12:41" s="57" customFormat="1" ht="12" customHeight="1">
      <c r="L14" s="61"/>
      <c r="M14" s="616" t="s">
        <v>40</v>
      </c>
      <c r="N14" s="617">
        <f t="shared" si="0"/>
        <v>-0.01818181818181818</v>
      </c>
      <c r="O14" s="617">
        <f t="shared" si="1"/>
        <v>0.012121212121212121</v>
      </c>
      <c r="P14" s="471"/>
      <c r="Q14" s="472" t="s">
        <v>41</v>
      </c>
      <c r="R14" s="473">
        <f t="shared" si="2"/>
        <v>6</v>
      </c>
      <c r="S14" s="473">
        <v>4</v>
      </c>
      <c r="T14" s="473">
        <v>2</v>
      </c>
      <c r="U14" s="398"/>
      <c r="V14" s="229"/>
      <c r="W14" s="229"/>
      <c r="X14" s="244"/>
      <c r="Y14" s="244"/>
      <c r="Z14" s="244"/>
      <c r="AA14" s="244"/>
      <c r="AB14" s="244"/>
      <c r="AC14" s="244"/>
      <c r="AD14" s="244"/>
      <c r="AE14" s="244"/>
      <c r="AF14" s="244"/>
      <c r="AG14" s="244"/>
      <c r="AH14" s="244"/>
      <c r="AI14" s="244"/>
      <c r="AJ14" s="244"/>
      <c r="AK14" s="244"/>
      <c r="AL14" s="244"/>
      <c r="AM14" s="244"/>
      <c r="AN14" s="244"/>
      <c r="AO14" s="244"/>
    </row>
    <row r="15" spans="8:41" s="57" customFormat="1" ht="12" customHeight="1">
      <c r="H15" s="72"/>
      <c r="I15" s="56"/>
      <c r="J15" s="72"/>
      <c r="K15" s="72"/>
      <c r="L15" s="61"/>
      <c r="M15" s="616" t="s">
        <v>42</v>
      </c>
      <c r="N15" s="617">
        <f t="shared" si="0"/>
        <v>-0.024242424242424242</v>
      </c>
      <c r="O15" s="617">
        <f t="shared" si="1"/>
        <v>0.030303030303030304</v>
      </c>
      <c r="P15" s="471"/>
      <c r="Q15" s="472" t="s">
        <v>43</v>
      </c>
      <c r="R15" s="473">
        <f t="shared" si="2"/>
        <v>5</v>
      </c>
      <c r="S15" s="473">
        <v>3</v>
      </c>
      <c r="T15" s="473">
        <v>2</v>
      </c>
      <c r="U15" s="398"/>
      <c r="V15" s="229"/>
      <c r="W15" s="229"/>
      <c r="X15" s="244"/>
      <c r="Y15" s="244"/>
      <c r="Z15" s="244"/>
      <c r="AA15" s="244"/>
      <c r="AB15" s="244"/>
      <c r="AC15" s="244"/>
      <c r="AD15" s="244"/>
      <c r="AE15" s="244"/>
      <c r="AF15" s="244"/>
      <c r="AG15" s="244"/>
      <c r="AH15" s="244"/>
      <c r="AI15" s="244"/>
      <c r="AJ15" s="244"/>
      <c r="AK15" s="244"/>
      <c r="AL15" s="244"/>
      <c r="AM15" s="244"/>
      <c r="AN15" s="244"/>
      <c r="AO15" s="244"/>
    </row>
    <row r="16" spans="8:41" s="57" customFormat="1" ht="12" customHeight="1">
      <c r="H16" s="57" t="s">
        <v>410</v>
      </c>
      <c r="I16" s="57" t="s">
        <v>411</v>
      </c>
      <c r="L16" s="61"/>
      <c r="M16" s="616" t="s">
        <v>44</v>
      </c>
      <c r="N16" s="617">
        <f t="shared" si="0"/>
        <v>-0.03636363636363636</v>
      </c>
      <c r="O16" s="617">
        <f t="shared" si="1"/>
        <v>0.048484848484848485</v>
      </c>
      <c r="P16" s="471"/>
      <c r="Q16" s="472" t="s">
        <v>45</v>
      </c>
      <c r="R16" s="473">
        <f t="shared" si="2"/>
        <v>9</v>
      </c>
      <c r="S16" s="473">
        <v>4</v>
      </c>
      <c r="T16" s="473">
        <v>5</v>
      </c>
      <c r="U16" s="398"/>
      <c r="V16" s="229"/>
      <c r="W16" s="229"/>
      <c r="X16" s="244"/>
      <c r="Y16" s="244"/>
      <c r="Z16" s="244"/>
      <c r="AA16" s="244"/>
      <c r="AB16" s="244"/>
      <c r="AC16" s="244"/>
      <c r="AD16" s="244"/>
      <c r="AE16" s="244"/>
      <c r="AF16" s="244"/>
      <c r="AG16" s="244"/>
      <c r="AH16" s="244"/>
      <c r="AI16" s="244"/>
      <c r="AJ16" s="244"/>
      <c r="AK16" s="244"/>
      <c r="AL16" s="244"/>
      <c r="AM16" s="244"/>
      <c r="AN16" s="244"/>
      <c r="AO16" s="244"/>
    </row>
    <row r="17" spans="8:41" s="57" customFormat="1" ht="12" customHeight="1">
      <c r="H17" s="57" t="s">
        <v>370</v>
      </c>
      <c r="I17" s="57" t="s">
        <v>412</v>
      </c>
      <c r="L17" s="61"/>
      <c r="M17" s="616" t="s">
        <v>46</v>
      </c>
      <c r="N17" s="617">
        <f t="shared" si="0"/>
        <v>-0.06666666666666667</v>
      </c>
      <c r="O17" s="617">
        <f t="shared" si="1"/>
        <v>0.04242424242424243</v>
      </c>
      <c r="P17" s="471"/>
      <c r="Q17" s="472" t="s">
        <v>47</v>
      </c>
      <c r="R17" s="473">
        <f t="shared" si="2"/>
        <v>14</v>
      </c>
      <c r="S17" s="473">
        <v>6</v>
      </c>
      <c r="T17" s="473">
        <v>8</v>
      </c>
      <c r="U17" s="398"/>
      <c r="V17" s="229"/>
      <c r="W17" s="229"/>
      <c r="X17" s="244"/>
      <c r="Y17" s="244"/>
      <c r="Z17" s="244"/>
      <c r="AA17" s="244"/>
      <c r="AB17" s="244"/>
      <c r="AC17" s="244"/>
      <c r="AD17" s="244"/>
      <c r="AE17" s="244"/>
      <c r="AF17" s="244"/>
      <c r="AG17" s="244"/>
      <c r="AH17" s="244"/>
      <c r="AI17" s="244"/>
      <c r="AJ17" s="244"/>
      <c r="AK17" s="244"/>
      <c r="AL17" s="244"/>
      <c r="AM17" s="244"/>
      <c r="AN17" s="244"/>
      <c r="AO17" s="244"/>
    </row>
    <row r="18" spans="8:41" s="57" customFormat="1" ht="12" customHeight="1">
      <c r="H18" s="57" t="s">
        <v>113</v>
      </c>
      <c r="I18" s="57" t="s">
        <v>115</v>
      </c>
      <c r="L18" s="61"/>
      <c r="M18" s="616" t="s">
        <v>48</v>
      </c>
      <c r="N18" s="617">
        <f t="shared" si="0"/>
        <v>-0.03636363636363636</v>
      </c>
      <c r="O18" s="617">
        <f t="shared" si="1"/>
        <v>0.024242424242424242</v>
      </c>
      <c r="P18" s="471"/>
      <c r="Q18" s="472" t="s">
        <v>49</v>
      </c>
      <c r="R18" s="473">
        <f t="shared" si="2"/>
        <v>18</v>
      </c>
      <c r="S18" s="473">
        <v>11</v>
      </c>
      <c r="T18" s="473">
        <v>7</v>
      </c>
      <c r="U18" s="398"/>
      <c r="V18" s="229"/>
      <c r="W18" s="229"/>
      <c r="X18" s="244"/>
      <c r="Y18" s="244"/>
      <c r="Z18" s="244"/>
      <c r="AA18" s="244"/>
      <c r="AB18" s="244"/>
      <c r="AC18" s="244"/>
      <c r="AD18" s="244"/>
      <c r="AE18" s="244"/>
      <c r="AF18" s="244"/>
      <c r="AG18" s="244"/>
      <c r="AH18" s="244"/>
      <c r="AI18" s="244"/>
      <c r="AJ18" s="244"/>
      <c r="AK18" s="244"/>
      <c r="AL18" s="244"/>
      <c r="AM18" s="244"/>
      <c r="AN18" s="244"/>
      <c r="AO18" s="244"/>
    </row>
    <row r="19" spans="8:41" s="57" customFormat="1" ht="12" customHeight="1">
      <c r="H19" s="57" t="s">
        <v>66</v>
      </c>
      <c r="I19" s="57" t="s">
        <v>116</v>
      </c>
      <c r="L19" s="61"/>
      <c r="M19" s="616" t="s">
        <v>50</v>
      </c>
      <c r="N19" s="617">
        <f t="shared" si="0"/>
        <v>-0.04242424242424243</v>
      </c>
      <c r="O19" s="617">
        <f t="shared" si="1"/>
        <v>0.048484848484848485</v>
      </c>
      <c r="P19" s="471"/>
      <c r="Q19" s="472" t="s">
        <v>51</v>
      </c>
      <c r="R19" s="473">
        <f t="shared" si="2"/>
        <v>10</v>
      </c>
      <c r="S19" s="473">
        <v>6</v>
      </c>
      <c r="T19" s="473">
        <v>4</v>
      </c>
      <c r="U19" s="398"/>
      <c r="V19" s="229"/>
      <c r="W19" s="229"/>
      <c r="X19" s="244"/>
      <c r="Y19" s="244"/>
      <c r="Z19" s="244"/>
      <c r="AA19" s="244"/>
      <c r="AB19" s="244"/>
      <c r="AC19" s="244"/>
      <c r="AD19" s="244"/>
      <c r="AE19" s="244"/>
      <c r="AF19" s="244"/>
      <c r="AG19" s="244"/>
      <c r="AH19" s="244"/>
      <c r="AI19" s="244"/>
      <c r="AJ19" s="244"/>
      <c r="AK19" s="244"/>
      <c r="AL19" s="244"/>
      <c r="AM19" s="244"/>
      <c r="AN19" s="244"/>
      <c r="AO19" s="244"/>
    </row>
    <row r="20" spans="12:41" s="57" customFormat="1" ht="12" customHeight="1">
      <c r="L20" s="61"/>
      <c r="M20" s="616" t="s">
        <v>52</v>
      </c>
      <c r="N20" s="617">
        <f t="shared" si="0"/>
        <v>-0.048484848484848485</v>
      </c>
      <c r="O20" s="617">
        <f t="shared" si="1"/>
        <v>0.03636363636363636</v>
      </c>
      <c r="P20" s="471"/>
      <c r="Q20" s="472" t="s">
        <v>53</v>
      </c>
      <c r="R20" s="473">
        <f t="shared" si="2"/>
        <v>15</v>
      </c>
      <c r="S20" s="473">
        <v>7</v>
      </c>
      <c r="T20" s="473">
        <v>8</v>
      </c>
      <c r="U20" s="398"/>
      <c r="V20" s="229"/>
      <c r="W20" s="229"/>
      <c r="X20" s="244"/>
      <c r="Y20" s="244"/>
      <c r="Z20" s="244"/>
      <c r="AA20" s="244"/>
      <c r="AB20" s="244"/>
      <c r="AC20" s="244"/>
      <c r="AD20" s="244"/>
      <c r="AE20" s="244"/>
      <c r="AF20" s="244"/>
      <c r="AG20" s="244"/>
      <c r="AH20" s="244"/>
      <c r="AI20" s="244"/>
      <c r="AJ20" s="244"/>
      <c r="AK20" s="244"/>
      <c r="AL20" s="244"/>
      <c r="AM20" s="244"/>
      <c r="AN20" s="244"/>
      <c r="AO20" s="244"/>
    </row>
    <row r="21" spans="12:41" s="57" customFormat="1" ht="12" customHeight="1">
      <c r="L21" s="61"/>
      <c r="M21" s="616" t="s">
        <v>54</v>
      </c>
      <c r="N21" s="617">
        <f t="shared" si="0"/>
        <v>-0.03636363636363636</v>
      </c>
      <c r="O21" s="617">
        <f t="shared" si="1"/>
        <v>0.030303030303030304</v>
      </c>
      <c r="P21" s="471"/>
      <c r="Q21" s="472" t="s">
        <v>55</v>
      </c>
      <c r="R21" s="473">
        <f t="shared" si="2"/>
        <v>14</v>
      </c>
      <c r="S21" s="473">
        <v>8</v>
      </c>
      <c r="T21" s="473">
        <v>6</v>
      </c>
      <c r="U21" s="398"/>
      <c r="V21" s="229"/>
      <c r="W21" s="229"/>
      <c r="X21" s="244"/>
      <c r="Y21" s="244"/>
      <c r="Z21" s="244"/>
      <c r="AA21" s="244"/>
      <c r="AB21" s="244"/>
      <c r="AC21" s="244"/>
      <c r="AD21" s="244"/>
      <c r="AE21" s="244"/>
      <c r="AF21" s="244"/>
      <c r="AG21" s="244"/>
      <c r="AH21" s="244"/>
      <c r="AI21" s="244"/>
      <c r="AJ21" s="244"/>
      <c r="AK21" s="244"/>
      <c r="AL21" s="244"/>
      <c r="AM21" s="244"/>
      <c r="AN21" s="244"/>
      <c r="AO21" s="244"/>
    </row>
    <row r="22" spans="12:41" s="57" customFormat="1" ht="12" customHeight="1">
      <c r="L22" s="61"/>
      <c r="M22" s="616" t="s">
        <v>56</v>
      </c>
      <c r="N22" s="617">
        <f t="shared" si="0"/>
        <v>-0.03636363636363636</v>
      </c>
      <c r="O22" s="617">
        <f t="shared" si="1"/>
        <v>0.024242424242424242</v>
      </c>
      <c r="P22" s="471"/>
      <c r="Q22" s="472" t="s">
        <v>57</v>
      </c>
      <c r="R22" s="473">
        <f t="shared" si="2"/>
        <v>11</v>
      </c>
      <c r="S22" s="473">
        <v>6</v>
      </c>
      <c r="T22" s="473">
        <v>5</v>
      </c>
      <c r="U22" s="398"/>
      <c r="V22" s="229"/>
      <c r="W22" s="229"/>
      <c r="X22" s="244"/>
      <c r="Y22" s="244"/>
      <c r="Z22" s="244"/>
      <c r="AA22" s="244"/>
      <c r="AB22" s="244"/>
      <c r="AC22" s="244"/>
      <c r="AD22" s="244"/>
      <c r="AE22" s="244"/>
      <c r="AF22" s="244"/>
      <c r="AG22" s="244"/>
      <c r="AH22" s="244"/>
      <c r="AI22" s="244"/>
      <c r="AJ22" s="244"/>
      <c r="AK22" s="244"/>
      <c r="AL22" s="244"/>
      <c r="AM22" s="244"/>
      <c r="AN22" s="244"/>
      <c r="AO22" s="244"/>
    </row>
    <row r="23" spans="12:41" s="57" customFormat="1" ht="12" customHeight="1">
      <c r="L23" s="61"/>
      <c r="M23" s="616" t="s">
        <v>58</v>
      </c>
      <c r="N23" s="617">
        <f t="shared" si="0"/>
        <v>-0.024242424242424242</v>
      </c>
      <c r="O23" s="617">
        <f t="shared" si="1"/>
        <v>0.04242424242424243</v>
      </c>
      <c r="P23" s="471"/>
      <c r="Q23" s="472" t="s">
        <v>59</v>
      </c>
      <c r="R23" s="473">
        <f t="shared" si="2"/>
        <v>10</v>
      </c>
      <c r="S23" s="473">
        <v>6</v>
      </c>
      <c r="T23" s="473">
        <v>4</v>
      </c>
      <c r="U23" s="398"/>
      <c r="V23" s="229"/>
      <c r="W23" s="229"/>
      <c r="X23" s="244"/>
      <c r="Y23" s="244"/>
      <c r="Z23" s="244"/>
      <c r="AA23" s="244"/>
      <c r="AB23" s="244"/>
      <c r="AC23" s="244"/>
      <c r="AD23" s="244"/>
      <c r="AE23" s="244"/>
      <c r="AF23" s="244"/>
      <c r="AG23" s="244"/>
      <c r="AH23" s="244"/>
      <c r="AI23" s="244"/>
      <c r="AJ23" s="244"/>
      <c r="AK23" s="244"/>
      <c r="AL23" s="244"/>
      <c r="AM23" s="244"/>
      <c r="AN23" s="244"/>
      <c r="AO23" s="244"/>
    </row>
    <row r="24" spans="8:41" s="57" customFormat="1" ht="12" customHeight="1">
      <c r="H24" s="603" t="s">
        <v>593</v>
      </c>
      <c r="L24" s="61"/>
      <c r="M24" s="616" t="s">
        <v>60</v>
      </c>
      <c r="N24" s="617">
        <f t="shared" si="0"/>
        <v>-0.01818181818181818</v>
      </c>
      <c r="O24" s="617">
        <f t="shared" si="1"/>
        <v>0.012121212121212121</v>
      </c>
      <c r="P24" s="471"/>
      <c r="Q24" s="472" t="s">
        <v>61</v>
      </c>
      <c r="R24" s="473">
        <f t="shared" si="2"/>
        <v>11</v>
      </c>
      <c r="S24" s="473">
        <v>4</v>
      </c>
      <c r="T24" s="473">
        <v>7</v>
      </c>
      <c r="U24" s="398"/>
      <c r="V24" s="229"/>
      <c r="W24" s="229"/>
      <c r="X24" s="244"/>
      <c r="Y24" s="244"/>
      <c r="Z24" s="244"/>
      <c r="AA24" s="244"/>
      <c r="AB24" s="244"/>
      <c r="AC24" s="244"/>
      <c r="AD24" s="244"/>
      <c r="AE24" s="244"/>
      <c r="AF24" s="244"/>
      <c r="AG24" s="244"/>
      <c r="AH24" s="244"/>
      <c r="AI24" s="244"/>
      <c r="AJ24" s="244"/>
      <c r="AK24" s="244"/>
      <c r="AL24" s="244"/>
      <c r="AM24" s="244"/>
      <c r="AN24" s="244"/>
      <c r="AO24" s="244"/>
    </row>
    <row r="25" spans="1:41" s="57" customFormat="1" ht="12" customHeight="1">
      <c r="A25" s="72"/>
      <c r="B25" s="72"/>
      <c r="C25" s="72"/>
      <c r="D25" s="72"/>
      <c r="E25" s="72"/>
      <c r="F25" s="72"/>
      <c r="G25" s="72"/>
      <c r="H25" s="72"/>
      <c r="I25" s="72"/>
      <c r="J25" s="72"/>
      <c r="K25" s="72"/>
      <c r="L25" s="61"/>
      <c r="M25" s="616" t="s">
        <v>62</v>
      </c>
      <c r="N25" s="617">
        <f t="shared" si="0"/>
        <v>-0.006060606060606061</v>
      </c>
      <c r="O25" s="617">
        <f t="shared" si="1"/>
        <v>0.01818181818181818</v>
      </c>
      <c r="P25" s="471"/>
      <c r="Q25" s="472" t="s">
        <v>63</v>
      </c>
      <c r="R25" s="473">
        <f t="shared" si="2"/>
        <v>5</v>
      </c>
      <c r="S25" s="473">
        <v>3</v>
      </c>
      <c r="T25" s="473">
        <v>2</v>
      </c>
      <c r="U25" s="398"/>
      <c r="V25" s="229"/>
      <c r="W25" s="229"/>
      <c r="X25" s="244"/>
      <c r="Y25" s="244"/>
      <c r="Z25" s="244"/>
      <c r="AA25" s="244"/>
      <c r="AB25" s="244"/>
      <c r="AC25" s="244"/>
      <c r="AD25" s="244"/>
      <c r="AE25" s="244"/>
      <c r="AF25" s="244"/>
      <c r="AG25" s="244"/>
      <c r="AH25" s="244"/>
      <c r="AI25" s="244"/>
      <c r="AJ25" s="244"/>
      <c r="AK25" s="244"/>
      <c r="AL25" s="244"/>
      <c r="AM25" s="244"/>
      <c r="AN25" s="244"/>
      <c r="AO25" s="244"/>
    </row>
    <row r="26" spans="1:41" s="57" customFormat="1" ht="17.25" customHeight="1">
      <c r="A26" s="74" t="s">
        <v>110</v>
      </c>
      <c r="B26" s="75"/>
      <c r="C26" s="75"/>
      <c r="D26" s="75"/>
      <c r="E26" s="75"/>
      <c r="F26" s="75"/>
      <c r="G26" s="92"/>
      <c r="H26" s="74" t="s">
        <v>224</v>
      </c>
      <c r="I26" s="324"/>
      <c r="J26" s="325"/>
      <c r="K26" s="58"/>
      <c r="L26" s="61"/>
      <c r="M26" s="61"/>
      <c r="N26" s="471"/>
      <c r="O26" s="475"/>
      <c r="P26" s="475"/>
      <c r="Q26" s="472" t="s">
        <v>64</v>
      </c>
      <c r="R26" s="473">
        <f t="shared" si="2"/>
        <v>4</v>
      </c>
      <c r="S26" s="473">
        <v>1</v>
      </c>
      <c r="T26" s="473">
        <v>3</v>
      </c>
      <c r="U26" s="398"/>
      <c r="V26" s="229"/>
      <c r="W26" s="229"/>
      <c r="X26" s="244"/>
      <c r="Y26" s="244"/>
      <c r="Z26" s="244"/>
      <c r="AA26" s="244"/>
      <c r="AB26" s="244"/>
      <c r="AC26" s="244"/>
      <c r="AD26" s="244"/>
      <c r="AE26" s="244"/>
      <c r="AF26" s="244"/>
      <c r="AG26" s="244"/>
      <c r="AH26" s="244"/>
      <c r="AI26" s="244"/>
      <c r="AJ26" s="244"/>
      <c r="AK26" s="244"/>
      <c r="AL26" s="244"/>
      <c r="AM26" s="244"/>
      <c r="AN26" s="244"/>
      <c r="AO26" s="244"/>
    </row>
    <row r="27" spans="1:41" ht="15.75" customHeight="1">
      <c r="A27" s="76" t="s">
        <v>111</v>
      </c>
      <c r="B27" s="102" t="s">
        <v>21</v>
      </c>
      <c r="K27" s="223" t="s">
        <v>80</v>
      </c>
      <c r="N27" s="468"/>
      <c r="O27" s="468"/>
      <c r="P27" s="468"/>
      <c r="Q27" s="468"/>
      <c r="R27" s="468"/>
      <c r="S27" s="468"/>
      <c r="T27" s="468"/>
      <c r="U27" s="397"/>
      <c r="V27" s="226"/>
      <c r="W27" s="226"/>
      <c r="X27" s="245"/>
      <c r="Y27" s="245"/>
      <c r="Z27" s="245"/>
      <c r="AA27" s="245"/>
      <c r="AB27" s="245"/>
      <c r="AC27" s="245"/>
      <c r="AD27" s="245"/>
      <c r="AE27" s="245"/>
      <c r="AF27" s="245"/>
      <c r="AG27" s="245"/>
      <c r="AH27" s="245"/>
      <c r="AI27" s="245"/>
      <c r="AJ27" s="245"/>
      <c r="AK27" s="245"/>
      <c r="AL27" s="245"/>
      <c r="AM27" s="245"/>
      <c r="AN27" s="245"/>
      <c r="AO27" s="245"/>
    </row>
    <row r="28" spans="1:41" s="57" customFormat="1" ht="15.75" customHeight="1">
      <c r="A28" s="79">
        <v>1991</v>
      </c>
      <c r="B28" s="175">
        <v>257</v>
      </c>
      <c r="C28" s="77"/>
      <c r="D28" s="73"/>
      <c r="E28" s="72"/>
      <c r="F28" s="72"/>
      <c r="G28" s="99"/>
      <c r="H28" s="476" t="s">
        <v>5</v>
      </c>
      <c r="I28" s="476"/>
      <c r="J28" s="476"/>
      <c r="K28" s="477">
        <f>SUM(K29,K36,K42,K50,K58)</f>
        <v>86</v>
      </c>
      <c r="L28" s="61"/>
      <c r="M28" s="61" t="s">
        <v>371</v>
      </c>
      <c r="N28" s="471">
        <v>859</v>
      </c>
      <c r="O28" s="471"/>
      <c r="P28" s="471"/>
      <c r="Q28" s="478"/>
      <c r="R28" s="61"/>
      <c r="S28" s="471"/>
      <c r="T28" s="471"/>
      <c r="U28" s="400"/>
      <c r="V28" s="229"/>
      <c r="W28" s="229"/>
      <c r="X28" s="244"/>
      <c r="Y28" s="244"/>
      <c r="Z28" s="244"/>
      <c r="AA28" s="244"/>
      <c r="AB28" s="244"/>
      <c r="AC28" s="244"/>
      <c r="AD28" s="244"/>
      <c r="AE28" s="244"/>
      <c r="AF28" s="244"/>
      <c r="AG28" s="244"/>
      <c r="AH28" s="244"/>
      <c r="AI28" s="244"/>
      <c r="AJ28" s="244"/>
      <c r="AK28" s="244"/>
      <c r="AL28" s="244"/>
      <c r="AM28" s="244"/>
      <c r="AN28" s="244"/>
      <c r="AO28" s="244"/>
    </row>
    <row r="29" spans="1:41" s="57" customFormat="1" ht="12" customHeight="1">
      <c r="A29" s="297">
        <v>2001</v>
      </c>
      <c r="B29" s="298">
        <v>199</v>
      </c>
      <c r="C29" s="80"/>
      <c r="D29" s="774" t="s">
        <v>506</v>
      </c>
      <c r="E29" s="766"/>
      <c r="F29" s="766"/>
      <c r="G29" s="72"/>
      <c r="H29" s="180" t="s">
        <v>81</v>
      </c>
      <c r="I29" s="93"/>
      <c r="J29" s="93"/>
      <c r="K29" s="479">
        <f>SUM(K30:K35)</f>
        <v>29</v>
      </c>
      <c r="L29" s="61"/>
      <c r="M29" s="61" t="s">
        <v>372</v>
      </c>
      <c r="N29" s="471">
        <v>900</v>
      </c>
      <c r="O29" s="480"/>
      <c r="P29" s="480"/>
      <c r="Q29" s="481"/>
      <c r="R29" s="61"/>
      <c r="S29" s="480"/>
      <c r="T29" s="480"/>
      <c r="U29" s="401"/>
      <c r="V29" s="229"/>
      <c r="W29" s="229"/>
      <c r="X29" s="229"/>
      <c r="Y29" s="229"/>
      <c r="Z29" s="229"/>
      <c r="AA29" s="229"/>
      <c r="AB29" s="229"/>
      <c r="AC29" s="229"/>
      <c r="AD29" s="229"/>
      <c r="AE29" s="229"/>
      <c r="AF29" s="229"/>
      <c r="AG29" s="229"/>
      <c r="AH29" s="229"/>
      <c r="AI29" s="229"/>
      <c r="AJ29" s="229"/>
      <c r="AK29" s="229"/>
      <c r="AL29" s="244"/>
      <c r="AM29" s="244"/>
      <c r="AN29" s="244"/>
      <c r="AO29" s="244"/>
    </row>
    <row r="30" spans="2:41" s="57" customFormat="1" ht="11.25" customHeight="1">
      <c r="B30" s="175"/>
      <c r="C30" s="78"/>
      <c r="D30" s="766"/>
      <c r="E30" s="766"/>
      <c r="F30" s="766"/>
      <c r="G30" s="62"/>
      <c r="H30" s="94" t="s">
        <v>82</v>
      </c>
      <c r="I30" s="94"/>
      <c r="J30" s="94"/>
      <c r="K30" s="182">
        <v>0</v>
      </c>
      <c r="L30" s="61"/>
      <c r="M30" s="61" t="s">
        <v>373</v>
      </c>
      <c r="N30" s="471">
        <v>907</v>
      </c>
      <c r="O30" s="471"/>
      <c r="P30" s="475"/>
      <c r="Q30" s="481"/>
      <c r="R30" s="61"/>
      <c r="S30" s="475"/>
      <c r="T30" s="475"/>
      <c r="U30" s="400"/>
      <c r="V30" s="227"/>
      <c r="W30" s="227"/>
      <c r="X30" s="227"/>
      <c r="Y30" s="227"/>
      <c r="Z30" s="227"/>
      <c r="AA30" s="227"/>
      <c r="AB30" s="227"/>
      <c r="AC30" s="227"/>
      <c r="AD30" s="227"/>
      <c r="AE30" s="227"/>
      <c r="AF30" s="227"/>
      <c r="AG30" s="227"/>
      <c r="AH30" s="227"/>
      <c r="AI30" s="227"/>
      <c r="AJ30" s="229"/>
      <c r="AK30" s="229"/>
      <c r="AL30" s="244"/>
      <c r="AM30" s="244"/>
      <c r="AN30" s="244"/>
      <c r="AO30" s="244"/>
    </row>
    <row r="31" spans="1:41" s="57" customFormat="1" ht="11.25" customHeight="1">
      <c r="A31" s="79">
        <v>2008</v>
      </c>
      <c r="B31" s="176">
        <v>153</v>
      </c>
      <c r="C31" s="80"/>
      <c r="D31" s="766"/>
      <c r="E31" s="766"/>
      <c r="F31" s="766"/>
      <c r="G31" s="63"/>
      <c r="H31" s="95" t="s">
        <v>83</v>
      </c>
      <c r="I31" s="95"/>
      <c r="J31" s="95"/>
      <c r="K31" s="183">
        <v>10</v>
      </c>
      <c r="L31" s="61"/>
      <c r="M31" s="61" t="s">
        <v>374</v>
      </c>
      <c r="N31" s="471">
        <v>809</v>
      </c>
      <c r="O31" s="471"/>
      <c r="P31" s="480"/>
      <c r="Q31" s="481"/>
      <c r="R31" s="61"/>
      <c r="S31" s="480"/>
      <c r="T31" s="480"/>
      <c r="U31" s="401"/>
      <c r="V31" s="228"/>
      <c r="W31" s="228"/>
      <c r="X31" s="228"/>
      <c r="Y31" s="228"/>
      <c r="Z31" s="228"/>
      <c r="AA31" s="228"/>
      <c r="AB31" s="228"/>
      <c r="AC31" s="228"/>
      <c r="AD31" s="228"/>
      <c r="AE31" s="228"/>
      <c r="AF31" s="228"/>
      <c r="AG31" s="228"/>
      <c r="AH31" s="228"/>
      <c r="AI31" s="228"/>
      <c r="AJ31" s="229"/>
      <c r="AK31" s="229"/>
      <c r="AL31" s="244"/>
      <c r="AM31" s="244"/>
      <c r="AN31" s="244"/>
      <c r="AO31" s="244"/>
    </row>
    <row r="32" spans="1:41" s="57" customFormat="1" ht="11.25" customHeight="1">
      <c r="A32" s="79">
        <v>2009</v>
      </c>
      <c r="B32" s="177">
        <v>160</v>
      </c>
      <c r="C32" s="80"/>
      <c r="D32" s="766"/>
      <c r="E32" s="766"/>
      <c r="F32" s="766"/>
      <c r="G32" s="63"/>
      <c r="H32" s="95" t="s">
        <v>84</v>
      </c>
      <c r="I32" s="95"/>
      <c r="J32" s="95"/>
      <c r="K32" s="183">
        <v>13</v>
      </c>
      <c r="L32" s="61"/>
      <c r="M32" s="61" t="s">
        <v>375</v>
      </c>
      <c r="N32" s="471">
        <v>715</v>
      </c>
      <c r="O32" s="471"/>
      <c r="P32" s="471"/>
      <c r="Q32" s="478"/>
      <c r="R32" s="61"/>
      <c r="S32" s="471"/>
      <c r="T32" s="471"/>
      <c r="U32" s="402"/>
      <c r="V32" s="229"/>
      <c r="W32" s="229"/>
      <c r="X32" s="229"/>
      <c r="Y32" s="229"/>
      <c r="Z32" s="229"/>
      <c r="AA32" s="229"/>
      <c r="AB32" s="229"/>
      <c r="AC32" s="229"/>
      <c r="AD32" s="229"/>
      <c r="AE32" s="229"/>
      <c r="AF32" s="229"/>
      <c r="AG32" s="229"/>
      <c r="AH32" s="229"/>
      <c r="AI32" s="229"/>
      <c r="AJ32" s="229"/>
      <c r="AK32" s="229"/>
      <c r="AL32" s="244"/>
      <c r="AM32" s="244"/>
      <c r="AN32" s="244"/>
      <c r="AO32" s="244"/>
    </row>
    <row r="33" spans="1:41" s="57" customFormat="1" ht="11.25" customHeight="1">
      <c r="A33" s="296">
        <v>2010</v>
      </c>
      <c r="B33" s="177">
        <v>170</v>
      </c>
      <c r="C33" s="80"/>
      <c r="D33" s="766"/>
      <c r="E33" s="766"/>
      <c r="F33" s="766"/>
      <c r="G33" s="98"/>
      <c r="H33" s="95" t="s">
        <v>85</v>
      </c>
      <c r="I33" s="95"/>
      <c r="J33" s="95"/>
      <c r="K33" s="183">
        <v>6</v>
      </c>
      <c r="L33" s="61"/>
      <c r="M33" s="61" t="s">
        <v>376</v>
      </c>
      <c r="N33" s="471">
        <v>644</v>
      </c>
      <c r="O33" s="471"/>
      <c r="P33" s="471"/>
      <c r="Q33" s="478"/>
      <c r="R33" s="61"/>
      <c r="S33" s="471"/>
      <c r="T33" s="471"/>
      <c r="U33" s="402"/>
      <c r="V33" s="229"/>
      <c r="W33" s="229"/>
      <c r="X33" s="229"/>
      <c r="Y33" s="229"/>
      <c r="Z33" s="229"/>
      <c r="AA33" s="244"/>
      <c r="AB33" s="244"/>
      <c r="AC33" s="244"/>
      <c r="AD33" s="244"/>
      <c r="AE33" s="244"/>
      <c r="AF33" s="244"/>
      <c r="AG33" s="244"/>
      <c r="AH33" s="244"/>
      <c r="AI33" s="244"/>
      <c r="AJ33" s="244"/>
      <c r="AK33" s="244"/>
      <c r="AL33" s="244"/>
      <c r="AM33" s="244"/>
      <c r="AN33" s="244"/>
      <c r="AO33" s="244"/>
    </row>
    <row r="34" spans="1:41" s="57" customFormat="1" ht="11.25" customHeight="1">
      <c r="A34" s="91">
        <v>2011</v>
      </c>
      <c r="B34" s="178">
        <v>165</v>
      </c>
      <c r="C34" s="80"/>
      <c r="D34" s="199"/>
      <c r="E34" s="199"/>
      <c r="F34" s="199"/>
      <c r="G34" s="72"/>
      <c r="H34" s="95" t="s">
        <v>86</v>
      </c>
      <c r="I34" s="95"/>
      <c r="J34" s="95"/>
      <c r="K34" s="183">
        <v>0</v>
      </c>
      <c r="L34" s="61"/>
      <c r="M34" s="61" t="s">
        <v>377</v>
      </c>
      <c r="N34" s="471">
        <v>575</v>
      </c>
      <c r="O34" s="471"/>
      <c r="P34" s="471"/>
      <c r="Q34" s="478"/>
      <c r="R34" s="61"/>
      <c r="S34" s="471"/>
      <c r="T34" s="471"/>
      <c r="U34" s="402"/>
      <c r="V34" s="229"/>
      <c r="W34" s="229"/>
      <c r="X34" s="229"/>
      <c r="Y34" s="229"/>
      <c r="Z34" s="229"/>
      <c r="AA34" s="244"/>
      <c r="AB34" s="244"/>
      <c r="AC34" s="244"/>
      <c r="AD34" s="244"/>
      <c r="AE34" s="244"/>
      <c r="AF34" s="244"/>
      <c r="AG34" s="244"/>
      <c r="AH34" s="244"/>
      <c r="AI34" s="244"/>
      <c r="AJ34" s="244"/>
      <c r="AK34" s="244"/>
      <c r="AL34" s="244"/>
      <c r="AM34" s="244"/>
      <c r="AN34" s="244"/>
      <c r="AO34" s="244"/>
    </row>
    <row r="35" spans="1:41" s="57" customFormat="1" ht="11.25" customHeight="1">
      <c r="A35" s="296"/>
      <c r="B35" s="177"/>
      <c r="C35" s="80"/>
      <c r="D35" s="199"/>
      <c r="E35" s="199"/>
      <c r="F35" s="199"/>
      <c r="G35" s="72"/>
      <c r="H35" s="482" t="s">
        <v>87</v>
      </c>
      <c r="I35" s="482"/>
      <c r="J35" s="482"/>
      <c r="K35" s="483">
        <v>0</v>
      </c>
      <c r="L35" s="61"/>
      <c r="M35" s="61" t="s">
        <v>378</v>
      </c>
      <c r="N35" s="471">
        <v>426</v>
      </c>
      <c r="O35" s="471"/>
      <c r="P35" s="471"/>
      <c r="Q35" s="478"/>
      <c r="R35" s="61"/>
      <c r="S35" s="471"/>
      <c r="T35" s="471"/>
      <c r="U35" s="402"/>
      <c r="V35" s="229"/>
      <c r="W35" s="229"/>
      <c r="X35" s="229"/>
      <c r="Y35" s="229"/>
      <c r="Z35" s="229"/>
      <c r="AA35" s="244"/>
      <c r="AB35" s="244"/>
      <c r="AC35" s="244"/>
      <c r="AD35" s="244"/>
      <c r="AE35" s="244"/>
      <c r="AF35" s="244"/>
      <c r="AG35" s="244"/>
      <c r="AH35" s="244"/>
      <c r="AI35" s="244"/>
      <c r="AJ35" s="244"/>
      <c r="AK35" s="244"/>
      <c r="AL35" s="244"/>
      <c r="AM35" s="244"/>
      <c r="AN35" s="244"/>
      <c r="AO35" s="244"/>
    </row>
    <row r="36" spans="1:41" ht="12.75" customHeight="1">
      <c r="A36" s="65"/>
      <c r="H36" s="181" t="s">
        <v>88</v>
      </c>
      <c r="I36" s="96"/>
      <c r="J36" s="96"/>
      <c r="K36" s="479">
        <f>SUM(K37:K41)</f>
        <v>33</v>
      </c>
      <c r="M36" s="61" t="s">
        <v>379</v>
      </c>
      <c r="N36" s="471">
        <v>328</v>
      </c>
      <c r="O36" s="468"/>
      <c r="P36" s="468"/>
      <c r="Q36" s="478"/>
      <c r="R36" s="61"/>
      <c r="S36" s="468"/>
      <c r="T36" s="468"/>
      <c r="U36" s="403"/>
      <c r="V36" s="226"/>
      <c r="W36" s="226"/>
      <c r="X36" s="226"/>
      <c r="Y36" s="226"/>
      <c r="Z36" s="226"/>
      <c r="AA36" s="245"/>
      <c r="AB36" s="245"/>
      <c r="AC36" s="245"/>
      <c r="AD36" s="245"/>
      <c r="AE36" s="245"/>
      <c r="AF36" s="245"/>
      <c r="AG36" s="245"/>
      <c r="AH36" s="245"/>
      <c r="AI36" s="245"/>
      <c r="AJ36" s="245"/>
      <c r="AK36" s="245"/>
      <c r="AL36" s="245"/>
      <c r="AM36" s="245"/>
      <c r="AN36" s="245"/>
      <c r="AO36" s="245"/>
    </row>
    <row r="37" spans="4:41" s="67" customFormat="1" ht="15" customHeight="1">
      <c r="D37" s="68"/>
      <c r="H37" s="95" t="s">
        <v>89</v>
      </c>
      <c r="I37" s="95"/>
      <c r="J37" s="95"/>
      <c r="K37" s="183">
        <v>5</v>
      </c>
      <c r="L37" s="484"/>
      <c r="M37" s="61" t="s">
        <v>380</v>
      </c>
      <c r="N37" s="471">
        <v>257</v>
      </c>
      <c r="O37" s="468"/>
      <c r="P37" s="485"/>
      <c r="Q37" s="486"/>
      <c r="R37" s="373"/>
      <c r="S37" s="485"/>
      <c r="T37" s="485"/>
      <c r="U37" s="404"/>
      <c r="V37" s="246"/>
      <c r="W37" s="246"/>
      <c r="X37" s="246"/>
      <c r="Y37" s="246"/>
      <c r="Z37" s="246"/>
      <c r="AA37" s="247"/>
      <c r="AB37" s="247"/>
      <c r="AC37" s="247"/>
      <c r="AD37" s="247"/>
      <c r="AE37" s="247"/>
      <c r="AF37" s="247"/>
      <c r="AG37" s="247"/>
      <c r="AH37" s="247"/>
      <c r="AI37" s="247"/>
      <c r="AJ37" s="247"/>
      <c r="AK37" s="247"/>
      <c r="AL37" s="247"/>
      <c r="AM37" s="247"/>
      <c r="AN37" s="247"/>
      <c r="AO37" s="247"/>
    </row>
    <row r="38" spans="5:41" s="70" customFormat="1" ht="11.25" customHeight="1">
      <c r="E38" s="64"/>
      <c r="F38" s="64"/>
      <c r="H38" s="94" t="s">
        <v>99</v>
      </c>
      <c r="I38" s="69"/>
      <c r="J38" s="69"/>
      <c r="K38" s="179">
        <v>22</v>
      </c>
      <c r="L38" s="487"/>
      <c r="M38" s="61" t="s">
        <v>381</v>
      </c>
      <c r="N38" s="471">
        <v>199</v>
      </c>
      <c r="O38" s="485"/>
      <c r="P38" s="488"/>
      <c r="Q38" s="486"/>
      <c r="R38" s="487"/>
      <c r="S38" s="488"/>
      <c r="T38" s="488"/>
      <c r="U38" s="405"/>
      <c r="V38" s="248"/>
      <c r="W38" s="248"/>
      <c r="X38" s="248"/>
      <c r="Y38" s="248"/>
      <c r="Z38" s="248"/>
      <c r="AA38" s="249"/>
      <c r="AB38" s="249"/>
      <c r="AC38" s="249"/>
      <c r="AD38" s="249"/>
      <c r="AE38" s="249"/>
      <c r="AF38" s="249"/>
      <c r="AG38" s="249"/>
      <c r="AH38" s="249"/>
      <c r="AI38" s="249"/>
      <c r="AJ38" s="249"/>
      <c r="AK38" s="249"/>
      <c r="AL38" s="249"/>
      <c r="AM38" s="249"/>
      <c r="AN38" s="249"/>
      <c r="AO38" s="249"/>
    </row>
    <row r="39" spans="5:41" s="70" customFormat="1" ht="11.25" customHeight="1">
      <c r="E39" s="64"/>
      <c r="F39" s="64"/>
      <c r="H39" s="95" t="s">
        <v>90</v>
      </c>
      <c r="I39" s="95"/>
      <c r="J39" s="95"/>
      <c r="K39" s="183">
        <v>5</v>
      </c>
      <c r="L39" s="487"/>
      <c r="M39" s="633">
        <v>2011</v>
      </c>
      <c r="N39" s="471">
        <v>165</v>
      </c>
      <c r="O39" s="488"/>
      <c r="P39" s="488"/>
      <c r="Q39" s="489"/>
      <c r="R39" s="487"/>
      <c r="S39" s="488"/>
      <c r="T39" s="488"/>
      <c r="U39" s="405"/>
      <c r="V39" s="248"/>
      <c r="W39" s="248"/>
      <c r="X39" s="248"/>
      <c r="Y39" s="248"/>
      <c r="Z39" s="248"/>
      <c r="AA39" s="249"/>
      <c r="AB39" s="249"/>
      <c r="AC39" s="249"/>
      <c r="AD39" s="249"/>
      <c r="AE39" s="249"/>
      <c r="AF39" s="249"/>
      <c r="AG39" s="249"/>
      <c r="AH39" s="249"/>
      <c r="AI39" s="249"/>
      <c r="AJ39" s="249"/>
      <c r="AK39" s="249"/>
      <c r="AL39" s="249"/>
      <c r="AM39" s="249"/>
      <c r="AN39" s="249"/>
      <c r="AO39" s="249"/>
    </row>
    <row r="40" spans="5:41" s="70" customFormat="1" ht="11.25" customHeight="1">
      <c r="E40" s="64"/>
      <c r="F40" s="64"/>
      <c r="H40" s="95" t="s">
        <v>91</v>
      </c>
      <c r="I40" s="95"/>
      <c r="J40" s="95"/>
      <c r="K40" s="183">
        <v>1</v>
      </c>
      <c r="L40" s="487"/>
      <c r="M40" s="61"/>
      <c r="N40" s="488"/>
      <c r="O40" s="488"/>
      <c r="P40" s="488"/>
      <c r="Q40" s="489"/>
      <c r="R40" s="487"/>
      <c r="S40" s="488"/>
      <c r="T40" s="488"/>
      <c r="U40" s="405"/>
      <c r="V40" s="248"/>
      <c r="W40" s="248"/>
      <c r="X40" s="248"/>
      <c r="Y40" s="248"/>
      <c r="Z40" s="248"/>
      <c r="AA40" s="249"/>
      <c r="AB40" s="249"/>
      <c r="AC40" s="249"/>
      <c r="AD40" s="249"/>
      <c r="AE40" s="249"/>
      <c r="AF40" s="249"/>
      <c r="AG40" s="249"/>
      <c r="AH40" s="249"/>
      <c r="AI40" s="249"/>
      <c r="AJ40" s="249"/>
      <c r="AK40" s="249"/>
      <c r="AL40" s="249"/>
      <c r="AM40" s="249"/>
      <c r="AN40" s="249"/>
      <c r="AO40" s="249"/>
    </row>
    <row r="41" spans="5:41" s="70" customFormat="1" ht="11.25" customHeight="1">
      <c r="E41" s="64"/>
      <c r="F41" s="64"/>
      <c r="H41" s="482" t="s">
        <v>92</v>
      </c>
      <c r="I41" s="482"/>
      <c r="J41" s="482"/>
      <c r="K41" s="483">
        <v>0</v>
      </c>
      <c r="L41" s="487"/>
      <c r="M41" s="487"/>
      <c r="N41" s="488"/>
      <c r="O41" s="488"/>
      <c r="P41" s="488"/>
      <c r="Q41" s="489"/>
      <c r="R41" s="487"/>
      <c r="S41" s="488"/>
      <c r="T41" s="488"/>
      <c r="U41" s="405"/>
      <c r="V41" s="248"/>
      <c r="W41" s="248"/>
      <c r="X41" s="248"/>
      <c r="Y41" s="248"/>
      <c r="Z41" s="248"/>
      <c r="AA41" s="249"/>
      <c r="AB41" s="249"/>
      <c r="AC41" s="249"/>
      <c r="AD41" s="249"/>
      <c r="AE41" s="249"/>
      <c r="AF41" s="249"/>
      <c r="AG41" s="249"/>
      <c r="AH41" s="249"/>
      <c r="AI41" s="249"/>
      <c r="AJ41" s="249"/>
      <c r="AK41" s="249"/>
      <c r="AL41" s="249"/>
      <c r="AM41" s="249"/>
      <c r="AN41" s="249"/>
      <c r="AO41" s="249"/>
    </row>
    <row r="42" spans="5:41" s="70" customFormat="1" ht="11.25" customHeight="1">
      <c r="E42" s="64"/>
      <c r="F42" s="64"/>
      <c r="H42" s="180" t="s">
        <v>93</v>
      </c>
      <c r="I42" s="93"/>
      <c r="J42" s="93"/>
      <c r="K42" s="479">
        <f>SUM(K43:K49)</f>
        <v>16</v>
      </c>
      <c r="L42" s="487"/>
      <c r="M42" s="487"/>
      <c r="N42" s="488"/>
      <c r="O42" s="488"/>
      <c r="P42" s="488"/>
      <c r="Q42" s="486"/>
      <c r="R42" s="487"/>
      <c r="S42" s="488"/>
      <c r="T42" s="488"/>
      <c r="U42" s="405"/>
      <c r="V42" s="248"/>
      <c r="W42" s="248"/>
      <c r="X42" s="248"/>
      <c r="Y42" s="248"/>
      <c r="Z42" s="248"/>
      <c r="AA42" s="249"/>
      <c r="AB42" s="249"/>
      <c r="AC42" s="249"/>
      <c r="AD42" s="249"/>
      <c r="AE42" s="249"/>
      <c r="AF42" s="249"/>
      <c r="AG42" s="249"/>
      <c r="AH42" s="249"/>
      <c r="AI42" s="249"/>
      <c r="AJ42" s="249"/>
      <c r="AK42" s="249"/>
      <c r="AL42" s="249"/>
      <c r="AM42" s="249"/>
      <c r="AN42" s="249"/>
      <c r="AO42" s="249"/>
    </row>
    <row r="43" spans="5:41" s="70" customFormat="1" ht="11.25" customHeight="1">
      <c r="E43" s="64"/>
      <c r="F43" s="64"/>
      <c r="H43" s="772" t="s">
        <v>103</v>
      </c>
      <c r="I43" s="773"/>
      <c r="J43" s="773"/>
      <c r="K43" s="299"/>
      <c r="L43" s="487"/>
      <c r="M43" s="487"/>
      <c r="N43" s="488"/>
      <c r="O43" s="488"/>
      <c r="P43" s="488"/>
      <c r="Q43" s="486"/>
      <c r="R43" s="487"/>
      <c r="S43" s="488"/>
      <c r="T43" s="487"/>
      <c r="U43" s="405"/>
      <c r="V43" s="248"/>
      <c r="W43" s="248"/>
      <c r="X43" s="248"/>
      <c r="Y43" s="248"/>
      <c r="Z43" s="248"/>
      <c r="AA43" s="249"/>
      <c r="AB43" s="249"/>
      <c r="AC43" s="249"/>
      <c r="AD43" s="249"/>
      <c r="AE43" s="249"/>
      <c r="AF43" s="249"/>
      <c r="AG43" s="249"/>
      <c r="AH43" s="249"/>
      <c r="AI43" s="249"/>
      <c r="AJ43" s="249"/>
      <c r="AK43" s="249"/>
      <c r="AL43" s="249"/>
      <c r="AM43" s="249"/>
      <c r="AN43" s="249"/>
      <c r="AO43" s="249"/>
    </row>
    <row r="44" spans="1:41" s="70" customFormat="1" ht="11.25" customHeight="1">
      <c r="A44" s="195" t="s">
        <v>65</v>
      </c>
      <c r="B44" s="196"/>
      <c r="C44" s="196"/>
      <c r="D44" s="197"/>
      <c r="E44" s="198"/>
      <c r="F44" s="198"/>
      <c r="H44" s="773"/>
      <c r="I44" s="773"/>
      <c r="J44" s="773"/>
      <c r="K44" s="300">
        <v>7</v>
      </c>
      <c r="L44" s="487"/>
      <c r="M44" s="487"/>
      <c r="N44" s="488"/>
      <c r="O44" s="488"/>
      <c r="P44" s="488"/>
      <c r="Q44" s="486"/>
      <c r="R44" s="487"/>
      <c r="S44" s="488"/>
      <c r="T44" s="487"/>
      <c r="U44" s="405"/>
      <c r="V44" s="248"/>
      <c r="W44" s="248"/>
      <c r="X44" s="248"/>
      <c r="Y44" s="248"/>
      <c r="Z44" s="248"/>
      <c r="AA44" s="249"/>
      <c r="AB44" s="249"/>
      <c r="AC44" s="249"/>
      <c r="AD44" s="249"/>
      <c r="AE44" s="249"/>
      <c r="AF44" s="249"/>
      <c r="AG44" s="249"/>
      <c r="AH44" s="249"/>
      <c r="AI44" s="249"/>
      <c r="AJ44" s="249"/>
      <c r="AK44" s="249"/>
      <c r="AL44" s="249"/>
      <c r="AM44" s="249"/>
      <c r="AN44" s="249"/>
      <c r="AO44" s="249"/>
    </row>
    <row r="45" spans="1:41" s="70" customFormat="1" ht="14.25" customHeight="1">
      <c r="A45" s="76"/>
      <c r="B45" s="81" t="s">
        <v>66</v>
      </c>
      <c r="C45" s="81" t="s">
        <v>2</v>
      </c>
      <c r="E45" s="775" t="s">
        <v>114</v>
      </c>
      <c r="F45" s="776"/>
      <c r="H45" s="772" t="s">
        <v>104</v>
      </c>
      <c r="I45" s="773"/>
      <c r="J45" s="773"/>
      <c r="K45" s="300"/>
      <c r="L45" s="487"/>
      <c r="M45" s="487"/>
      <c r="N45" s="488"/>
      <c r="O45" s="488"/>
      <c r="P45" s="488"/>
      <c r="Q45" s="486"/>
      <c r="R45" s="487"/>
      <c r="S45" s="488"/>
      <c r="T45" s="488"/>
      <c r="U45" s="405"/>
      <c r="V45" s="248"/>
      <c r="W45" s="248"/>
      <c r="X45" s="248"/>
      <c r="Y45" s="248"/>
      <c r="Z45" s="248"/>
      <c r="AA45" s="249"/>
      <c r="AB45" s="249"/>
      <c r="AC45" s="249"/>
      <c r="AD45" s="249"/>
      <c r="AE45" s="249"/>
      <c r="AF45" s="249"/>
      <c r="AG45" s="249"/>
      <c r="AH45" s="249"/>
      <c r="AI45" s="249"/>
      <c r="AJ45" s="249"/>
      <c r="AK45" s="249"/>
      <c r="AL45" s="249"/>
      <c r="AM45" s="249"/>
      <c r="AN45" s="249"/>
      <c r="AO45" s="249"/>
    </row>
    <row r="46" spans="1:41" s="70" customFormat="1" ht="15" customHeight="1">
      <c r="A46" s="82" t="s">
        <v>5</v>
      </c>
      <c r="B46" s="83">
        <f>SUM(B47,B50,B53,B56,B57,B58)</f>
        <v>26</v>
      </c>
      <c r="C46" s="84">
        <f aca="true" t="shared" si="3" ref="C46:C58">B46*100/B$46</f>
        <v>100</v>
      </c>
      <c r="E46" s="777"/>
      <c r="F46" s="777"/>
      <c r="H46" s="773"/>
      <c r="I46" s="773"/>
      <c r="J46" s="773"/>
      <c r="K46" s="300">
        <v>2</v>
      </c>
      <c r="L46" s="487"/>
      <c r="M46" s="487"/>
      <c r="N46" s="488"/>
      <c r="O46" s="488"/>
      <c r="P46" s="488"/>
      <c r="Q46" s="486"/>
      <c r="R46" s="487"/>
      <c r="S46" s="488"/>
      <c r="T46" s="488"/>
      <c r="U46" s="405"/>
      <c r="V46" s="248"/>
      <c r="W46" s="248"/>
      <c r="X46" s="248"/>
      <c r="Y46" s="248"/>
      <c r="Z46" s="248"/>
      <c r="AA46" s="249"/>
      <c r="AB46" s="249"/>
      <c r="AC46" s="249"/>
      <c r="AD46" s="249"/>
      <c r="AE46" s="249"/>
      <c r="AF46" s="249"/>
      <c r="AG46" s="249"/>
      <c r="AH46" s="249"/>
      <c r="AI46" s="249"/>
      <c r="AJ46" s="249"/>
      <c r="AK46" s="249"/>
      <c r="AL46" s="249"/>
      <c r="AM46" s="249"/>
      <c r="AN46" s="249"/>
      <c r="AO46" s="249"/>
    </row>
    <row r="47" spans="1:26" s="70" customFormat="1" ht="14.25" customHeight="1">
      <c r="A47" s="85" t="s">
        <v>67</v>
      </c>
      <c r="B47" s="86">
        <f>SUM(B48:B49)</f>
        <v>8</v>
      </c>
      <c r="C47" s="187">
        <f t="shared" si="3"/>
        <v>30.76923076923077</v>
      </c>
      <c r="E47" s="490" t="s">
        <v>661</v>
      </c>
      <c r="F47" s="491">
        <v>11</v>
      </c>
      <c r="H47" s="772" t="s">
        <v>105</v>
      </c>
      <c r="I47" s="773"/>
      <c r="J47" s="773"/>
      <c r="K47" s="300"/>
      <c r="L47" s="487"/>
      <c r="M47" s="487"/>
      <c r="N47" s="487"/>
      <c r="O47" s="487"/>
      <c r="P47" s="487"/>
      <c r="Q47" s="492"/>
      <c r="R47" s="487"/>
      <c r="S47" s="487"/>
      <c r="T47" s="487"/>
      <c r="U47" s="406"/>
      <c r="V47" s="191"/>
      <c r="W47" s="191"/>
      <c r="X47" s="191"/>
      <c r="Y47" s="191"/>
      <c r="Z47" s="191"/>
    </row>
    <row r="48" spans="1:26" s="70" customFormat="1" ht="11.25" customHeight="1">
      <c r="A48" s="66" t="s">
        <v>382</v>
      </c>
      <c r="B48" s="192">
        <v>8</v>
      </c>
      <c r="C48" s="189">
        <f t="shared" si="3"/>
        <v>30.76923076923077</v>
      </c>
      <c r="E48" s="408" t="s">
        <v>662</v>
      </c>
      <c r="F48" s="409">
        <v>6</v>
      </c>
      <c r="H48" s="773"/>
      <c r="I48" s="773"/>
      <c r="J48" s="773"/>
      <c r="K48" s="300">
        <v>1</v>
      </c>
      <c r="L48" s="487"/>
      <c r="M48" s="487"/>
      <c r="N48" s="487"/>
      <c r="O48" s="487"/>
      <c r="P48" s="487"/>
      <c r="Q48" s="487"/>
      <c r="R48" s="487"/>
      <c r="S48" s="487"/>
      <c r="T48" s="487"/>
      <c r="U48" s="406"/>
      <c r="V48" s="191"/>
      <c r="W48" s="191"/>
      <c r="X48" s="191"/>
      <c r="Y48" s="191"/>
      <c r="Z48" s="191"/>
    </row>
    <row r="49" spans="1:26" s="70" customFormat="1" ht="11.25" customHeight="1">
      <c r="A49" s="87" t="s">
        <v>68</v>
      </c>
      <c r="B49" s="184">
        <v>0</v>
      </c>
      <c r="C49" s="189">
        <f t="shared" si="3"/>
        <v>0</v>
      </c>
      <c r="E49" s="408" t="s">
        <v>663</v>
      </c>
      <c r="F49" s="409">
        <v>4</v>
      </c>
      <c r="H49" s="493" t="s">
        <v>94</v>
      </c>
      <c r="I49" s="493"/>
      <c r="J49" s="493"/>
      <c r="K49" s="494">
        <v>6</v>
      </c>
      <c r="L49" s="487"/>
      <c r="M49" s="487"/>
      <c r="N49" s="487"/>
      <c r="O49" s="487"/>
      <c r="P49" s="487"/>
      <c r="Q49" s="487"/>
      <c r="R49" s="487"/>
      <c r="S49" s="487"/>
      <c r="T49" s="487"/>
      <c r="U49" s="406"/>
      <c r="V49" s="191"/>
      <c r="W49" s="191"/>
      <c r="X49" s="191"/>
      <c r="Y49" s="191"/>
      <c r="Z49" s="191"/>
    </row>
    <row r="50" spans="1:26" s="70" customFormat="1" ht="11.25" customHeight="1">
      <c r="A50" s="88" t="s">
        <v>71</v>
      </c>
      <c r="B50" s="185">
        <f>SUM(B51:B52)</f>
        <v>11</v>
      </c>
      <c r="C50" s="187">
        <f t="shared" si="3"/>
        <v>42.30769230769231</v>
      </c>
      <c r="E50" s="408" t="s">
        <v>664</v>
      </c>
      <c r="F50" s="409">
        <v>2</v>
      </c>
      <c r="H50" s="180" t="s">
        <v>95</v>
      </c>
      <c r="I50" s="93"/>
      <c r="J50" s="93"/>
      <c r="K50" s="479">
        <f>SUM(K51:K57)</f>
        <v>4</v>
      </c>
      <c r="L50" s="487"/>
      <c r="M50" s="487"/>
      <c r="N50" s="487"/>
      <c r="O50" s="487"/>
      <c r="P50" s="487"/>
      <c r="Q50" s="487"/>
      <c r="R50" s="487"/>
      <c r="S50" s="487"/>
      <c r="T50" s="487"/>
      <c r="U50" s="406"/>
      <c r="V50" s="191"/>
      <c r="W50" s="191"/>
      <c r="X50" s="191"/>
      <c r="Y50" s="191"/>
      <c r="Z50" s="191"/>
    </row>
    <row r="51" spans="1:26" s="70" customFormat="1" ht="11.25" customHeight="1">
      <c r="A51" s="87" t="s">
        <v>72</v>
      </c>
      <c r="B51" s="184">
        <v>11</v>
      </c>
      <c r="C51" s="189">
        <f t="shared" si="3"/>
        <v>42.30769230769231</v>
      </c>
      <c r="E51" s="495" t="s">
        <v>665</v>
      </c>
      <c r="F51" s="496">
        <v>1</v>
      </c>
      <c r="G51" s="71"/>
      <c r="H51" s="772" t="s">
        <v>101</v>
      </c>
      <c r="I51" s="773"/>
      <c r="J51" s="773"/>
      <c r="K51" s="179"/>
      <c r="L51" s="487"/>
      <c r="M51" s="487"/>
      <c r="N51" s="487"/>
      <c r="O51" s="487"/>
      <c r="P51" s="487"/>
      <c r="Q51" s="487"/>
      <c r="R51" s="487"/>
      <c r="S51" s="487"/>
      <c r="T51" s="487"/>
      <c r="U51" s="406"/>
      <c r="V51" s="191"/>
      <c r="W51" s="191"/>
      <c r="X51" s="191"/>
      <c r="Y51" s="191"/>
      <c r="Z51" s="191"/>
    </row>
    <row r="52" spans="1:26" s="70" customFormat="1" ht="11.25" customHeight="1">
      <c r="A52" s="87" t="s">
        <v>73</v>
      </c>
      <c r="B52" s="184">
        <v>0</v>
      </c>
      <c r="C52" s="189">
        <f t="shared" si="3"/>
        <v>0</v>
      </c>
      <c r="D52" s="56"/>
      <c r="E52" s="56"/>
      <c r="F52" s="193"/>
      <c r="G52" s="71"/>
      <c r="H52" s="773"/>
      <c r="I52" s="773"/>
      <c r="J52" s="773"/>
      <c r="K52" s="675">
        <v>1</v>
      </c>
      <c r="L52" s="487"/>
      <c r="M52" s="487"/>
      <c r="N52" s="487"/>
      <c r="O52" s="487"/>
      <c r="P52" s="487"/>
      <c r="Q52" s="487"/>
      <c r="R52" s="487"/>
      <c r="S52" s="487"/>
      <c r="T52" s="487"/>
      <c r="U52" s="406"/>
      <c r="V52" s="191"/>
      <c r="W52" s="191"/>
      <c r="X52" s="191"/>
      <c r="Y52" s="191"/>
      <c r="Z52" s="191"/>
    </row>
    <row r="53" spans="1:32" ht="11.25" customHeight="1">
      <c r="A53" s="88" t="s">
        <v>69</v>
      </c>
      <c r="B53" s="185">
        <f>SUM(B54:B55)</f>
        <v>6</v>
      </c>
      <c r="C53" s="187">
        <f t="shared" si="3"/>
        <v>23.076923076923077</v>
      </c>
      <c r="F53" s="193"/>
      <c r="H53" s="772" t="s">
        <v>102</v>
      </c>
      <c r="I53" s="773"/>
      <c r="J53" s="773"/>
      <c r="K53" s="179"/>
      <c r="L53" s="468"/>
      <c r="M53" s="471"/>
      <c r="N53" s="618"/>
      <c r="O53" s="468"/>
      <c r="P53" s="468"/>
      <c r="Q53" s="468"/>
      <c r="R53" s="468"/>
      <c r="S53" s="468"/>
      <c r="T53" s="468"/>
      <c r="U53" s="403"/>
      <c r="V53" s="226"/>
      <c r="W53" s="226"/>
      <c r="X53" s="226"/>
      <c r="Y53" s="226"/>
      <c r="Z53" s="226"/>
      <c r="AA53" s="245"/>
      <c r="AB53" s="245"/>
      <c r="AC53" s="245"/>
      <c r="AD53" s="245"/>
      <c r="AE53" s="245"/>
      <c r="AF53" s="245"/>
    </row>
    <row r="54" spans="1:32" ht="12.75">
      <c r="A54" s="87" t="s">
        <v>70</v>
      </c>
      <c r="B54" s="184">
        <v>0</v>
      </c>
      <c r="C54" s="189">
        <f t="shared" si="3"/>
        <v>0</v>
      </c>
      <c r="F54" s="193"/>
      <c r="H54" s="773"/>
      <c r="I54" s="773"/>
      <c r="J54" s="773"/>
      <c r="K54" s="675">
        <v>0</v>
      </c>
      <c r="L54" s="468"/>
      <c r="M54" s="481"/>
      <c r="N54" s="619"/>
      <c r="O54" s="475"/>
      <c r="P54" s="475"/>
      <c r="Q54" s="475"/>
      <c r="R54" s="475"/>
      <c r="S54" s="475"/>
      <c r="T54" s="475"/>
      <c r="U54" s="400"/>
      <c r="V54" s="227"/>
      <c r="W54" s="227"/>
      <c r="X54" s="227"/>
      <c r="Y54" s="227"/>
      <c r="Z54" s="226"/>
      <c r="AA54" s="245"/>
      <c r="AB54" s="245"/>
      <c r="AC54" s="245"/>
      <c r="AD54" s="245"/>
      <c r="AE54" s="245"/>
      <c r="AF54" s="245"/>
    </row>
    <row r="55" spans="1:32" ht="11.25" customHeight="1">
      <c r="A55" s="87" t="s">
        <v>522</v>
      </c>
      <c r="B55" s="184">
        <v>6</v>
      </c>
      <c r="C55" s="189">
        <f t="shared" si="3"/>
        <v>23.076923076923077</v>
      </c>
      <c r="F55" s="193"/>
      <c r="H55" s="772" t="s">
        <v>100</v>
      </c>
      <c r="I55" s="773"/>
      <c r="J55" s="773"/>
      <c r="K55" s="179"/>
      <c r="L55" s="468"/>
      <c r="M55" s="620"/>
      <c r="N55" s="621"/>
      <c r="O55" s="480"/>
      <c r="P55" s="480"/>
      <c r="Q55" s="480"/>
      <c r="R55" s="480"/>
      <c r="S55" s="480"/>
      <c r="T55" s="480"/>
      <c r="U55" s="401"/>
      <c r="V55" s="228"/>
      <c r="W55" s="228"/>
      <c r="X55" s="228"/>
      <c r="Y55" s="228"/>
      <c r="Z55" s="226"/>
      <c r="AA55" s="245"/>
      <c r="AB55" s="245"/>
      <c r="AC55" s="245"/>
      <c r="AD55" s="245"/>
      <c r="AE55" s="245"/>
      <c r="AF55" s="245"/>
    </row>
    <row r="56" spans="1:32" ht="11.25">
      <c r="A56" s="88" t="s">
        <v>74</v>
      </c>
      <c r="B56" s="185">
        <v>0</v>
      </c>
      <c r="C56" s="187">
        <f t="shared" si="3"/>
        <v>0</v>
      </c>
      <c r="F56" s="193"/>
      <c r="H56" s="773"/>
      <c r="I56" s="773"/>
      <c r="J56" s="773"/>
      <c r="K56" s="179">
        <v>0</v>
      </c>
      <c r="L56" s="468"/>
      <c r="M56" s="471"/>
      <c r="N56" s="471"/>
      <c r="O56" s="468"/>
      <c r="P56" s="468"/>
      <c r="Q56" s="468"/>
      <c r="R56" s="468"/>
      <c r="S56" s="468"/>
      <c r="T56" s="468"/>
      <c r="U56" s="403"/>
      <c r="V56" s="226"/>
      <c r="W56" s="226"/>
      <c r="X56" s="226"/>
      <c r="Y56" s="226"/>
      <c r="Z56" s="226"/>
      <c r="AA56" s="245"/>
      <c r="AB56" s="245"/>
      <c r="AC56" s="245"/>
      <c r="AD56" s="245"/>
      <c r="AE56" s="245"/>
      <c r="AF56" s="245"/>
    </row>
    <row r="57" spans="1:32" ht="11.25">
      <c r="A57" s="88" t="s">
        <v>75</v>
      </c>
      <c r="B57" s="185">
        <v>1</v>
      </c>
      <c r="C57" s="187">
        <f t="shared" si="3"/>
        <v>3.8461538461538463</v>
      </c>
      <c r="E57" s="90"/>
      <c r="F57" s="194"/>
      <c r="H57" s="497" t="s">
        <v>96</v>
      </c>
      <c r="I57" s="497"/>
      <c r="J57" s="497"/>
      <c r="K57" s="494">
        <v>3</v>
      </c>
      <c r="L57" s="468"/>
      <c r="M57" s="471"/>
      <c r="N57" s="471"/>
      <c r="O57" s="468"/>
      <c r="P57" s="468"/>
      <c r="Q57" s="468"/>
      <c r="R57" s="468"/>
      <c r="S57" s="468"/>
      <c r="T57" s="468"/>
      <c r="U57" s="403"/>
      <c r="V57" s="226"/>
      <c r="W57" s="226"/>
      <c r="X57" s="226"/>
      <c r="Y57" s="226"/>
      <c r="Z57" s="226"/>
      <c r="AA57" s="245"/>
      <c r="AB57" s="245"/>
      <c r="AC57" s="245"/>
      <c r="AD57" s="245"/>
      <c r="AE57" s="245"/>
      <c r="AF57" s="245"/>
    </row>
    <row r="58" spans="1:32" ht="11.25">
      <c r="A58" s="89" t="s">
        <v>76</v>
      </c>
      <c r="B58" s="186">
        <v>0</v>
      </c>
      <c r="C58" s="188">
        <f t="shared" si="3"/>
        <v>0</v>
      </c>
      <c r="E58" s="90"/>
      <c r="F58" s="194"/>
      <c r="H58" s="180" t="s">
        <v>97</v>
      </c>
      <c r="I58" s="93"/>
      <c r="J58" s="93"/>
      <c r="K58" s="479">
        <f>K59</f>
        <v>4</v>
      </c>
      <c r="L58" s="468"/>
      <c r="M58" s="471"/>
      <c r="N58" s="471"/>
      <c r="O58" s="468"/>
      <c r="P58" s="468"/>
      <c r="Q58" s="468"/>
      <c r="R58" s="468"/>
      <c r="S58" s="468"/>
      <c r="T58" s="468"/>
      <c r="U58" s="403"/>
      <c r="V58" s="226"/>
      <c r="W58" s="226"/>
      <c r="X58" s="226"/>
      <c r="Y58" s="226"/>
      <c r="Z58" s="226"/>
      <c r="AA58" s="245"/>
      <c r="AB58" s="245"/>
      <c r="AC58" s="245"/>
      <c r="AD58" s="245"/>
      <c r="AE58" s="245"/>
      <c r="AF58" s="245"/>
    </row>
    <row r="59" spans="8:26" ht="11.25">
      <c r="H59" s="97" t="s">
        <v>98</v>
      </c>
      <c r="I59" s="97"/>
      <c r="J59" s="97"/>
      <c r="K59" s="498">
        <v>4</v>
      </c>
      <c r="U59" s="407"/>
      <c r="V59" s="90"/>
      <c r="W59" s="90"/>
      <c r="X59" s="90"/>
      <c r="Y59" s="90"/>
      <c r="Z59" s="90"/>
    </row>
    <row r="60" spans="1:26" ht="12.75" customHeight="1">
      <c r="A60" s="603" t="s">
        <v>594</v>
      </c>
      <c r="H60" s="57" t="s">
        <v>223</v>
      </c>
      <c r="U60" s="407"/>
      <c r="V60" s="90"/>
      <c r="W60" s="90"/>
      <c r="X60" s="90"/>
      <c r="Y60" s="90"/>
      <c r="Z60" s="90"/>
    </row>
    <row r="61" spans="21:26" ht="11.25">
      <c r="U61" s="407"/>
      <c r="V61" s="90"/>
      <c r="W61" s="90"/>
      <c r="X61" s="90"/>
      <c r="Y61" s="90"/>
      <c r="Z61" s="90"/>
    </row>
    <row r="62" spans="21:26" ht="11.25">
      <c r="U62" s="407"/>
      <c r="V62" s="90"/>
      <c r="W62" s="90"/>
      <c r="X62" s="90"/>
      <c r="Y62" s="90"/>
      <c r="Z62" s="90"/>
    </row>
    <row r="63" spans="21:26" ht="11.25">
      <c r="U63" s="407"/>
      <c r="V63" s="90"/>
      <c r="W63" s="90"/>
      <c r="X63" s="90"/>
      <c r="Y63" s="90"/>
      <c r="Z63" s="90"/>
    </row>
    <row r="64" spans="21:26" ht="11.25">
      <c r="U64" s="407"/>
      <c r="V64" s="90"/>
      <c r="W64" s="90"/>
      <c r="X64" s="90"/>
      <c r="Y64" s="90"/>
      <c r="Z64" s="90"/>
    </row>
    <row r="65" spans="21:26" ht="11.25">
      <c r="U65" s="407"/>
      <c r="V65" s="90"/>
      <c r="W65" s="90"/>
      <c r="X65" s="90"/>
      <c r="Y65" s="90"/>
      <c r="Z65" s="90"/>
    </row>
    <row r="66" spans="21:26" ht="11.25">
      <c r="U66" s="407"/>
      <c r="V66" s="90"/>
      <c r="W66" s="90"/>
      <c r="X66" s="90"/>
      <c r="Y66" s="90"/>
      <c r="Z66" s="90"/>
    </row>
    <row r="67" spans="21:26" ht="11.25">
      <c r="U67" s="407"/>
      <c r="V67" s="90"/>
      <c r="W67" s="90"/>
      <c r="X67" s="90"/>
      <c r="Y67" s="90"/>
      <c r="Z67" s="90"/>
    </row>
    <row r="68" spans="21:26" ht="11.25">
      <c r="U68" s="407"/>
      <c r="V68" s="90"/>
      <c r="W68" s="90"/>
      <c r="X68" s="90"/>
      <c r="Y68" s="90"/>
      <c r="Z68" s="90"/>
    </row>
    <row r="69" spans="21:26" ht="11.25">
      <c r="U69" s="407"/>
      <c r="V69" s="90"/>
      <c r="W69" s="90"/>
      <c r="X69" s="90"/>
      <c r="Y69" s="90"/>
      <c r="Z69" s="90"/>
    </row>
    <row r="70" spans="21:26" ht="11.25">
      <c r="U70" s="407"/>
      <c r="V70" s="90"/>
      <c r="W70" s="90"/>
      <c r="X70" s="90"/>
      <c r="Y70" s="90"/>
      <c r="Z70" s="90"/>
    </row>
  </sheetData>
  <mergeCells count="8">
    <mergeCell ref="H53:J54"/>
    <mergeCell ref="H55:J56"/>
    <mergeCell ref="H51:J52"/>
    <mergeCell ref="D29:F33"/>
    <mergeCell ref="H43:J44"/>
    <mergeCell ref="H45:J46"/>
    <mergeCell ref="H47:J48"/>
    <mergeCell ref="E45:F46"/>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8.xml><?xml version="1.0" encoding="utf-8"?>
<worksheet xmlns="http://schemas.openxmlformats.org/spreadsheetml/2006/main" xmlns:r="http://schemas.openxmlformats.org/officeDocument/2006/relationships">
  <sheetPr codeName="Hoja3"/>
  <dimension ref="A1:AG65"/>
  <sheetViews>
    <sheetView zoomScaleSheetLayoutView="100" workbookViewId="0" topLeftCell="A1">
      <selection activeCell="A3" sqref="A3"/>
    </sheetView>
  </sheetViews>
  <sheetFormatPr defaultColWidth="11.421875" defaultRowHeight="12.75"/>
  <cols>
    <col min="1" max="1" width="15.8515625" style="0" customWidth="1"/>
    <col min="2" max="10" width="7.8515625" style="0" customWidth="1"/>
    <col min="11" max="11" width="5.57421875" style="0" customWidth="1"/>
    <col min="12" max="12" width="11.421875" style="230" customWidth="1"/>
    <col min="13" max="26" width="6.140625" style="231" customWidth="1"/>
    <col min="27" max="28" width="6.140625" style="155" customWidth="1"/>
    <col min="29" max="29" width="6.8515625" style="645" customWidth="1"/>
    <col min="30" max="30" width="7.7109375" style="646" customWidth="1"/>
    <col min="31" max="31" width="8.421875" style="646" customWidth="1"/>
    <col min="33" max="33" width="8.28125" style="0" customWidth="1"/>
  </cols>
  <sheetData>
    <row r="1" spans="2:31" s="1" customFormat="1" ht="13.5" customHeight="1">
      <c r="B1" s="3"/>
      <c r="C1" s="3"/>
      <c r="D1" s="3"/>
      <c r="K1" s="169"/>
      <c r="L1" s="47"/>
      <c r="M1" s="47"/>
      <c r="N1" s="47"/>
      <c r="O1" s="47"/>
      <c r="P1" s="47"/>
      <c r="Q1" s="47"/>
      <c r="R1" s="47"/>
      <c r="S1" s="47"/>
      <c r="T1" s="47"/>
      <c r="U1" s="47"/>
      <c r="V1" s="47"/>
      <c r="W1" s="47"/>
      <c r="X1" s="47"/>
      <c r="Y1" s="47"/>
      <c r="Z1" s="47"/>
      <c r="AA1" s="641"/>
      <c r="AB1" s="641"/>
      <c r="AC1" s="641"/>
      <c r="AD1" s="206"/>
      <c r="AE1" s="206"/>
    </row>
    <row r="2" spans="1:31" s="1" customFormat="1" ht="21" customHeight="1">
      <c r="A2" s="264" t="s">
        <v>645</v>
      </c>
      <c r="B2" s="386"/>
      <c r="C2" s="386"/>
      <c r="D2" s="386"/>
      <c r="E2" s="386"/>
      <c r="F2" s="386"/>
      <c r="G2" s="386"/>
      <c r="H2" s="386"/>
      <c r="I2" s="386"/>
      <c r="J2" s="386"/>
      <c r="K2" s="386"/>
      <c r="L2" s="47"/>
      <c r="AA2" s="206"/>
      <c r="AB2" s="206"/>
      <c r="AC2" s="206"/>
      <c r="AD2" s="206"/>
      <c r="AE2" s="206"/>
    </row>
    <row r="3" spans="13:31" ht="19.5" customHeight="1">
      <c r="M3" s="124"/>
      <c r="N3" s="124"/>
      <c r="O3" s="124"/>
      <c r="P3" s="124"/>
      <c r="Q3" s="124"/>
      <c r="R3" s="124"/>
      <c r="S3" s="124"/>
      <c r="T3" s="124"/>
      <c r="U3" s="124"/>
      <c r="V3" s="124"/>
      <c r="W3" s="124"/>
      <c r="X3" s="124"/>
      <c r="Y3" s="124"/>
      <c r="Z3" s="124"/>
      <c r="AA3" s="156"/>
      <c r="AB3" s="156"/>
      <c r="AC3" s="642"/>
      <c r="AD3" s="642"/>
      <c r="AE3" s="642"/>
    </row>
    <row r="4" spans="1:33" s="145" customFormat="1" ht="19.5" customHeight="1">
      <c r="A4" s="144" t="s">
        <v>199</v>
      </c>
      <c r="B4" s="144"/>
      <c r="C4" s="144"/>
      <c r="D4" s="144"/>
      <c r="E4" s="144"/>
      <c r="F4" s="144"/>
      <c r="G4" s="144"/>
      <c r="H4" s="144"/>
      <c r="I4" s="144"/>
      <c r="J4" s="144"/>
      <c r="K4" s="144"/>
      <c r="L4" s="232"/>
      <c r="M4" s="630"/>
      <c r="N4" s="630"/>
      <c r="O4" s="630"/>
      <c r="P4" s="630"/>
      <c r="Q4" s="630"/>
      <c r="R4" s="630"/>
      <c r="S4" s="630"/>
      <c r="T4" s="630"/>
      <c r="U4" s="630"/>
      <c r="V4" s="630"/>
      <c r="W4" s="630"/>
      <c r="X4" s="630"/>
      <c r="Y4" s="630"/>
      <c r="Z4" s="630"/>
      <c r="AA4" s="643"/>
      <c r="AB4" s="643"/>
      <c r="AC4" s="644"/>
      <c r="AD4" s="644"/>
      <c r="AE4" s="644"/>
      <c r="AF4" s="644"/>
      <c r="AG4" s="644"/>
    </row>
    <row r="5" spans="1:33" s="124" customFormat="1" ht="18" customHeight="1">
      <c r="A5" s="20" t="s">
        <v>200</v>
      </c>
      <c r="B5" s="10"/>
      <c r="C5" s="10"/>
      <c r="D5" s="10"/>
      <c r="E5" s="10"/>
      <c r="F5" s="9"/>
      <c r="L5" s="231"/>
      <c r="M5" s="231"/>
      <c r="N5" s="231">
        <v>1991</v>
      </c>
      <c r="O5" s="231">
        <v>1992</v>
      </c>
      <c r="P5" s="231">
        <v>1993</v>
      </c>
      <c r="Q5" s="231">
        <v>1994</v>
      </c>
      <c r="R5" s="231">
        <v>1995</v>
      </c>
      <c r="S5" s="231">
        <v>1996</v>
      </c>
      <c r="T5" s="231">
        <v>1997</v>
      </c>
      <c r="U5" s="231">
        <v>1998</v>
      </c>
      <c r="V5" s="231">
        <v>1999</v>
      </c>
      <c r="W5" s="231">
        <v>2000</v>
      </c>
      <c r="X5" s="231">
        <v>2001</v>
      </c>
      <c r="Y5" s="231">
        <v>2002</v>
      </c>
      <c r="Z5" s="231">
        <v>2003</v>
      </c>
      <c r="AA5" s="155">
        <v>2004</v>
      </c>
      <c r="AB5" s="155">
        <v>2005</v>
      </c>
      <c r="AC5" s="155">
        <v>2006</v>
      </c>
      <c r="AD5" s="155">
        <v>2007</v>
      </c>
      <c r="AE5" s="155">
        <v>2008</v>
      </c>
      <c r="AF5" s="155">
        <v>2009</v>
      </c>
      <c r="AG5" s="155">
        <v>2010</v>
      </c>
    </row>
    <row r="6" spans="1:33" s="124" customFormat="1" ht="18.75" customHeight="1">
      <c r="A6" s="122"/>
      <c r="B6" s="123">
        <v>1991</v>
      </c>
      <c r="C6" s="123">
        <v>1998</v>
      </c>
      <c r="D6" s="123">
        <v>2004</v>
      </c>
      <c r="E6" s="123">
        <v>2010</v>
      </c>
      <c r="F6" s="146"/>
      <c r="L6" s="231"/>
      <c r="M6" s="231" t="s">
        <v>201</v>
      </c>
      <c r="N6" s="231">
        <v>2</v>
      </c>
      <c r="O6" s="231">
        <v>2</v>
      </c>
      <c r="P6" s="231">
        <v>0</v>
      </c>
      <c r="Q6" s="231">
        <v>0</v>
      </c>
      <c r="R6" s="231">
        <v>2</v>
      </c>
      <c r="S6" s="231">
        <v>2</v>
      </c>
      <c r="T6" s="231">
        <v>0</v>
      </c>
      <c r="U6" s="231">
        <v>0</v>
      </c>
      <c r="V6" s="231">
        <v>1</v>
      </c>
      <c r="W6" s="231">
        <v>0</v>
      </c>
      <c r="X6" s="231">
        <v>0</v>
      </c>
      <c r="Y6" s="231">
        <v>0</v>
      </c>
      <c r="Z6" s="231">
        <v>0</v>
      </c>
      <c r="AA6" s="155">
        <v>0</v>
      </c>
      <c r="AB6" s="155">
        <v>0</v>
      </c>
      <c r="AC6" s="155">
        <v>0</v>
      </c>
      <c r="AD6" s="155">
        <v>2</v>
      </c>
      <c r="AE6" s="155">
        <v>2</v>
      </c>
      <c r="AF6" s="155">
        <v>0</v>
      </c>
      <c r="AG6" s="155">
        <v>3</v>
      </c>
    </row>
    <row r="7" spans="1:33" ht="14.25" customHeight="1">
      <c r="A7" s="124" t="s">
        <v>201</v>
      </c>
      <c r="B7" s="221">
        <v>2</v>
      </c>
      <c r="C7" s="221">
        <v>0</v>
      </c>
      <c r="D7" s="221">
        <v>0</v>
      </c>
      <c r="E7" s="211">
        <v>3</v>
      </c>
      <c r="F7" s="59"/>
      <c r="M7" s="231" t="s">
        <v>202</v>
      </c>
      <c r="N7" s="231">
        <v>5</v>
      </c>
      <c r="O7" s="231">
        <v>3</v>
      </c>
      <c r="P7" s="231">
        <v>3</v>
      </c>
      <c r="Q7" s="231">
        <v>2</v>
      </c>
      <c r="R7" s="231">
        <v>7</v>
      </c>
      <c r="S7" s="231">
        <v>4</v>
      </c>
      <c r="T7" s="231">
        <v>4</v>
      </c>
      <c r="U7" s="231">
        <v>4</v>
      </c>
      <c r="V7" s="231">
        <v>3</v>
      </c>
      <c r="W7" s="231">
        <v>7</v>
      </c>
      <c r="X7" s="231">
        <v>3</v>
      </c>
      <c r="Y7" s="231">
        <v>6</v>
      </c>
      <c r="Z7" s="231">
        <v>3</v>
      </c>
      <c r="AA7" s="155">
        <v>9</v>
      </c>
      <c r="AB7" s="155">
        <v>4</v>
      </c>
      <c r="AC7" s="155">
        <v>6</v>
      </c>
      <c r="AD7" s="155">
        <v>2</v>
      </c>
      <c r="AE7" s="155">
        <v>4</v>
      </c>
      <c r="AF7" s="155">
        <v>4</v>
      </c>
      <c r="AG7" s="155">
        <v>5</v>
      </c>
    </row>
    <row r="8" spans="1:33" ht="14.25" customHeight="1">
      <c r="A8" s="124" t="s">
        <v>202</v>
      </c>
      <c r="B8" s="274">
        <v>5</v>
      </c>
      <c r="C8" s="274">
        <v>4</v>
      </c>
      <c r="D8" s="274">
        <v>9</v>
      </c>
      <c r="E8" s="274">
        <v>5</v>
      </c>
      <c r="F8" s="59"/>
      <c r="M8" s="124"/>
      <c r="N8" s="124"/>
      <c r="O8" s="124"/>
      <c r="P8" s="124"/>
      <c r="Q8" s="124"/>
      <c r="R8" s="124"/>
      <c r="S8" s="124"/>
      <c r="T8" s="124"/>
      <c r="U8" s="124"/>
      <c r="V8" s="124"/>
      <c r="W8" s="124"/>
      <c r="X8" s="124"/>
      <c r="Y8" s="124"/>
      <c r="Z8" s="124"/>
      <c r="AA8" s="156"/>
      <c r="AB8" s="156"/>
      <c r="AC8" s="156"/>
      <c r="AD8" s="642"/>
      <c r="AE8" s="642"/>
      <c r="AF8" s="642"/>
      <c r="AG8" s="642"/>
    </row>
    <row r="9" spans="1:31" ht="14.25" customHeight="1">
      <c r="A9" s="124" t="s">
        <v>203</v>
      </c>
      <c r="B9" s="210">
        <f>IF(AND(B7&lt;&gt;"-",B8&lt;&gt;"-"),B7-B8,"")</f>
        <v>-3</v>
      </c>
      <c r="C9" s="210">
        <f>IF(AND(C7&lt;&gt;"-",C8&lt;&gt;"-"),C7-C8,"")</f>
        <v>-4</v>
      </c>
      <c r="D9" s="210">
        <f>IF(AND(D7&lt;&gt;"-",D8&lt;&gt;"-"),D7-D8,"")</f>
        <v>-9</v>
      </c>
      <c r="E9" s="210">
        <f>IF(AND(E7&lt;&gt;"-",E8&lt;&gt;"-"),E7-E8,"")</f>
        <v>-2</v>
      </c>
      <c r="F9" s="59"/>
      <c r="M9" s="124"/>
      <c r="N9" s="124"/>
      <c r="O9" s="124"/>
      <c r="P9" s="124"/>
      <c r="Q9" s="124"/>
      <c r="R9" s="124"/>
      <c r="S9" s="124"/>
      <c r="T9" s="124"/>
      <c r="U9" s="124"/>
      <c r="V9" s="124"/>
      <c r="W9" s="124"/>
      <c r="X9" s="124"/>
      <c r="Y9" s="124"/>
      <c r="Z9" s="124"/>
      <c r="AA9" s="156"/>
      <c r="AB9" s="156"/>
      <c r="AC9" s="156"/>
      <c r="AD9" s="642"/>
      <c r="AE9" s="642"/>
    </row>
    <row r="10" spans="1:31" ht="14.25" customHeight="1">
      <c r="A10" s="124" t="s">
        <v>204</v>
      </c>
      <c r="B10" s="274">
        <v>0</v>
      </c>
      <c r="C10" s="274">
        <v>0</v>
      </c>
      <c r="D10" s="274">
        <v>0</v>
      </c>
      <c r="E10" s="274">
        <v>0</v>
      </c>
      <c r="F10" s="59"/>
      <c r="M10" s="124"/>
      <c r="N10" s="124"/>
      <c r="O10" s="124"/>
      <c r="P10" s="124"/>
      <c r="Q10" s="124"/>
      <c r="R10" s="124"/>
      <c r="S10" s="124"/>
      <c r="T10" s="124"/>
      <c r="U10" s="124"/>
      <c r="V10" s="124"/>
      <c r="W10" s="124"/>
      <c r="X10" s="124"/>
      <c r="Y10" s="124"/>
      <c r="Z10" s="124"/>
      <c r="AA10" s="156"/>
      <c r="AB10" s="156"/>
      <c r="AC10" s="642"/>
      <c r="AD10" s="642"/>
      <c r="AE10" s="642"/>
    </row>
    <row r="11" spans="1:31" ht="14.25" customHeight="1">
      <c r="A11" s="124" t="s">
        <v>205</v>
      </c>
      <c r="B11" s="210">
        <v>0</v>
      </c>
      <c r="C11" s="210">
        <v>4</v>
      </c>
      <c r="D11" s="210">
        <v>7</v>
      </c>
      <c r="E11" s="210">
        <v>7</v>
      </c>
      <c r="F11" s="59"/>
      <c r="M11" s="124"/>
      <c r="N11" s="124"/>
      <c r="O11" s="124"/>
      <c r="P11" s="124"/>
      <c r="Q11" s="124"/>
      <c r="R11" s="124"/>
      <c r="S11" s="124"/>
      <c r="T11" s="124"/>
      <c r="U11" s="124"/>
      <c r="V11" s="124"/>
      <c r="W11" s="124"/>
      <c r="X11" s="124"/>
      <c r="Y11" s="124"/>
      <c r="Z11" s="124"/>
      <c r="AA11" s="156"/>
      <c r="AB11" s="156"/>
      <c r="AC11" s="642"/>
      <c r="AD11" s="642"/>
      <c r="AE11" s="642"/>
    </row>
    <row r="12" spans="1:31" ht="14.25" customHeight="1">
      <c r="A12" s="124" t="s">
        <v>206</v>
      </c>
      <c r="B12" s="210">
        <v>1</v>
      </c>
      <c r="C12" s="210">
        <v>4</v>
      </c>
      <c r="D12" s="210">
        <v>6</v>
      </c>
      <c r="E12" s="210">
        <v>9</v>
      </c>
      <c r="F12" s="59"/>
      <c r="M12" s="124"/>
      <c r="N12" s="124"/>
      <c r="O12" s="124"/>
      <c r="P12" s="124"/>
      <c r="Q12" s="124"/>
      <c r="R12" s="124"/>
      <c r="S12" s="124"/>
      <c r="T12" s="124"/>
      <c r="U12" s="124"/>
      <c r="V12" s="124"/>
      <c r="W12" s="124"/>
      <c r="X12" s="124"/>
      <c r="Y12" s="124"/>
      <c r="Z12" s="124"/>
      <c r="AA12" s="156"/>
      <c r="AB12" s="156"/>
      <c r="AC12" s="642"/>
      <c r="AD12" s="642"/>
      <c r="AE12" s="642"/>
    </row>
    <row r="13" spans="1:31" ht="14.25" customHeight="1">
      <c r="A13" s="10" t="s">
        <v>207</v>
      </c>
      <c r="B13" s="212">
        <f>IF(AND(B11&lt;&gt;"-",B12&lt;&gt;"-"),B11-B12,"")</f>
        <v>-1</v>
      </c>
      <c r="C13" s="212">
        <f>IF(AND(C11&lt;&gt;"-",C12&lt;&gt;"-"),C11-C12,"")</f>
        <v>0</v>
      </c>
      <c r="D13" s="212">
        <f>IF(AND(D11&lt;&gt;"-",D12&lt;&gt;"-"),D11-D12,"")</f>
        <v>1</v>
      </c>
      <c r="E13" s="212">
        <f>IF(AND(E11&lt;&gt;"-",E12&lt;&gt;"-"),E11-E12,"")</f>
        <v>-2</v>
      </c>
      <c r="F13" s="59"/>
      <c r="M13" s="124"/>
      <c r="N13" s="124"/>
      <c r="O13" s="124"/>
      <c r="P13" s="124"/>
      <c r="Q13" s="124"/>
      <c r="R13" s="124"/>
      <c r="S13" s="124"/>
      <c r="T13" s="124"/>
      <c r="U13" s="124"/>
      <c r="V13" s="124"/>
      <c r="W13" s="124"/>
      <c r="X13" s="124"/>
      <c r="Y13" s="124"/>
      <c r="Z13" s="124"/>
      <c r="AA13" s="156"/>
      <c r="AB13" s="156"/>
      <c r="AC13" s="642"/>
      <c r="AD13" s="642"/>
      <c r="AE13" s="642"/>
    </row>
    <row r="14" spans="13:31" ht="12.75">
      <c r="M14" s="124"/>
      <c r="N14" s="124"/>
      <c r="O14" s="124"/>
      <c r="P14" s="124"/>
      <c r="Q14" s="124"/>
      <c r="R14" s="124"/>
      <c r="S14" s="124"/>
      <c r="T14" s="124"/>
      <c r="U14" s="124"/>
      <c r="V14" s="124"/>
      <c r="W14" s="124"/>
      <c r="X14" s="124"/>
      <c r="Y14" s="124"/>
      <c r="Z14" s="124"/>
      <c r="AA14" s="156"/>
      <c r="AB14" s="156"/>
      <c r="AC14" s="642"/>
      <c r="AD14" s="642"/>
      <c r="AE14" s="642"/>
    </row>
    <row r="15" spans="1:31" ht="14.25">
      <c r="A15" s="20" t="s">
        <v>208</v>
      </c>
      <c r="B15" s="11"/>
      <c r="C15" s="11"/>
      <c r="D15" s="11"/>
      <c r="E15" s="11"/>
      <c r="F15" s="11"/>
      <c r="H15" s="23" t="s">
        <v>209</v>
      </c>
      <c r="I15" s="4"/>
      <c r="J15" s="4"/>
      <c r="M15" s="124"/>
      <c r="N15" s="124"/>
      <c r="O15" s="124"/>
      <c r="P15" s="124"/>
      <c r="Q15" s="124"/>
      <c r="R15" s="124"/>
      <c r="S15" s="124"/>
      <c r="T15" s="124"/>
      <c r="U15" s="124"/>
      <c r="V15" s="124"/>
      <c r="W15" s="124"/>
      <c r="X15" s="124"/>
      <c r="Y15" s="124"/>
      <c r="Z15" s="124"/>
      <c r="AA15" s="156"/>
      <c r="AB15" s="156"/>
      <c r="AC15" s="642"/>
      <c r="AD15" s="642"/>
      <c r="AE15" s="642"/>
    </row>
    <row r="16" spans="3:9" ht="23.25" customHeight="1">
      <c r="C16" s="122" t="s">
        <v>476</v>
      </c>
      <c r="D16" s="134"/>
      <c r="E16" s="134"/>
      <c r="F16" s="122" t="s">
        <v>79</v>
      </c>
      <c r="G16" s="134"/>
      <c r="H16" s="134"/>
      <c r="I16" s="4"/>
    </row>
    <row r="17" spans="1:31" s="124" customFormat="1" ht="18.75" customHeight="1">
      <c r="A17" s="7"/>
      <c r="B17" s="7"/>
      <c r="C17" s="150" t="s">
        <v>590</v>
      </c>
      <c r="D17" s="150" t="s">
        <v>591</v>
      </c>
      <c r="E17" s="150" t="s">
        <v>592</v>
      </c>
      <c r="F17" s="157" t="s">
        <v>590</v>
      </c>
      <c r="G17" s="150" t="s">
        <v>591</v>
      </c>
      <c r="H17" s="150" t="s">
        <v>592</v>
      </c>
      <c r="I17" s="147"/>
      <c r="L17" s="231"/>
      <c r="M17" s="231"/>
      <c r="N17" s="231"/>
      <c r="O17" s="231"/>
      <c r="P17" s="231"/>
      <c r="Q17" s="231"/>
      <c r="R17" s="231"/>
      <c r="S17" s="231"/>
      <c r="T17" s="231"/>
      <c r="U17" s="231"/>
      <c r="V17" s="231"/>
      <c r="W17" s="231"/>
      <c r="X17" s="231"/>
      <c r="Y17" s="231"/>
      <c r="Z17" s="231"/>
      <c r="AA17" s="155"/>
      <c r="AB17" s="155"/>
      <c r="AC17" s="155"/>
      <c r="AD17" s="156"/>
      <c r="AE17" s="156"/>
    </row>
    <row r="18" spans="1:31" s="124" customFormat="1" ht="14.25" customHeight="1">
      <c r="A18" s="124" t="s">
        <v>210</v>
      </c>
      <c r="C18" s="162">
        <v>3.667481662591687</v>
      </c>
      <c r="D18" s="162">
        <v>0</v>
      </c>
      <c r="E18" s="162">
        <v>10.903426791277258</v>
      </c>
      <c r="F18" s="162">
        <v>9.940522741391003</v>
      </c>
      <c r="G18" s="162">
        <v>11.059556987983324</v>
      </c>
      <c r="H18" s="163">
        <v>12.351530091883264</v>
      </c>
      <c r="I18" s="147"/>
      <c r="K18" s="160"/>
      <c r="L18" s="231"/>
      <c r="M18" s="231"/>
      <c r="N18" s="231"/>
      <c r="O18" s="231"/>
      <c r="P18" s="231"/>
      <c r="Q18" s="231"/>
      <c r="R18" s="231"/>
      <c r="S18" s="231"/>
      <c r="T18" s="231"/>
      <c r="U18" s="231"/>
      <c r="V18" s="231"/>
      <c r="W18" s="231"/>
      <c r="X18" s="231"/>
      <c r="Y18" s="231"/>
      <c r="Z18" s="231"/>
      <c r="AA18" s="155"/>
      <c r="AB18" s="155"/>
      <c r="AC18" s="155"/>
      <c r="AD18" s="156"/>
      <c r="AE18" s="156"/>
    </row>
    <row r="19" spans="1:31" s="124" customFormat="1" ht="14.25" customHeight="1">
      <c r="A19" s="124" t="s">
        <v>211</v>
      </c>
      <c r="C19" s="164">
        <v>26.89486552567237</v>
      </c>
      <c r="D19" s="164">
        <v>36.76470588235294</v>
      </c>
      <c r="E19" s="164">
        <v>32.71028037383177</v>
      </c>
      <c r="F19" s="164">
        <v>13.452022557710618</v>
      </c>
      <c r="G19" s="164">
        <v>13.377474140408781</v>
      </c>
      <c r="H19" s="164">
        <v>12.601933710501402</v>
      </c>
      <c r="I19" s="326"/>
      <c r="J19" s="327"/>
      <c r="K19" s="327"/>
      <c r="L19" s="231"/>
      <c r="M19" s="231"/>
      <c r="N19" s="231"/>
      <c r="O19" s="231"/>
      <c r="P19" s="231"/>
      <c r="Q19" s="231"/>
      <c r="R19" s="231"/>
      <c r="S19" s="231"/>
      <c r="T19" s="231"/>
      <c r="U19" s="231"/>
      <c r="V19" s="231"/>
      <c r="W19" s="231"/>
      <c r="X19" s="231"/>
      <c r="Y19" s="231"/>
      <c r="Z19" s="231"/>
      <c r="AA19" s="155"/>
      <c r="AB19" s="155"/>
      <c r="AC19" s="155"/>
      <c r="AD19" s="156"/>
      <c r="AE19" s="156"/>
    </row>
    <row r="20" spans="1:31" s="124" customFormat="1" ht="14.25" customHeight="1">
      <c r="A20" s="10" t="s">
        <v>212</v>
      </c>
      <c r="B20" s="10"/>
      <c r="C20" s="165">
        <v>1.2224938875305624</v>
      </c>
      <c r="D20" s="165">
        <v>0</v>
      </c>
      <c r="E20" s="165">
        <v>0</v>
      </c>
      <c r="F20" s="165">
        <v>5.906046959346106</v>
      </c>
      <c r="G20" s="165">
        <v>5.848683849341036</v>
      </c>
      <c r="H20" s="165">
        <v>4.815981925203639</v>
      </c>
      <c r="I20" s="327"/>
      <c r="J20" s="327"/>
      <c r="K20" s="327"/>
      <c r="L20" s="231"/>
      <c r="M20" s="231"/>
      <c r="N20" s="231"/>
      <c r="O20" s="231"/>
      <c r="P20" s="231"/>
      <c r="Q20" s="231"/>
      <c r="R20" s="231"/>
      <c r="S20" s="231"/>
      <c r="T20" s="231"/>
      <c r="U20" s="231"/>
      <c r="V20" s="231"/>
      <c r="W20" s="231"/>
      <c r="X20" s="231"/>
      <c r="Y20" s="231"/>
      <c r="Z20" s="231"/>
      <c r="AA20" s="155"/>
      <c r="AB20" s="155"/>
      <c r="AC20" s="155"/>
      <c r="AD20" s="156"/>
      <c r="AE20" s="156"/>
    </row>
    <row r="21" spans="1:31" s="124" customFormat="1" ht="14.25" customHeight="1">
      <c r="A21" s="133" t="s">
        <v>221</v>
      </c>
      <c r="B21" s="9"/>
      <c r="C21" s="216"/>
      <c r="D21" s="216"/>
      <c r="E21" s="216"/>
      <c r="F21" s="216"/>
      <c r="G21" s="216"/>
      <c r="H21" s="216"/>
      <c r="I21" s="307"/>
      <c r="J21" s="307"/>
      <c r="K21" s="307"/>
      <c r="L21" s="231"/>
      <c r="M21" s="231"/>
      <c r="N21" s="231"/>
      <c r="O21" s="231"/>
      <c r="P21" s="231"/>
      <c r="Q21" s="231"/>
      <c r="R21" s="231"/>
      <c r="S21" s="231"/>
      <c r="T21" s="231"/>
      <c r="U21" s="231"/>
      <c r="V21" s="231"/>
      <c r="W21" s="231"/>
      <c r="X21" s="231"/>
      <c r="Y21" s="231"/>
      <c r="Z21" s="231"/>
      <c r="AA21" s="155"/>
      <c r="AB21" s="155"/>
      <c r="AC21" s="155"/>
      <c r="AD21" s="156"/>
      <c r="AE21" s="156"/>
    </row>
    <row r="22" spans="1:31" s="124" customFormat="1" ht="10.5" customHeight="1">
      <c r="A22" s="367" t="s">
        <v>413</v>
      </c>
      <c r="B22" s="9"/>
      <c r="C22" s="216"/>
      <c r="D22" s="216"/>
      <c r="E22" s="216"/>
      <c r="F22" s="216"/>
      <c r="G22" s="216"/>
      <c r="H22" s="216"/>
      <c r="I22" s="307"/>
      <c r="J22" s="307"/>
      <c r="K22" s="307"/>
      <c r="L22" s="231"/>
      <c r="M22" s="231"/>
      <c r="N22" s="231"/>
      <c r="O22" s="231"/>
      <c r="P22" s="231"/>
      <c r="Q22" s="231"/>
      <c r="R22" s="231"/>
      <c r="S22" s="231"/>
      <c r="T22" s="231"/>
      <c r="U22" s="231"/>
      <c r="V22" s="231"/>
      <c r="W22" s="231"/>
      <c r="X22" s="231"/>
      <c r="Y22" s="231"/>
      <c r="Z22" s="231"/>
      <c r="AA22" s="155"/>
      <c r="AB22" s="155"/>
      <c r="AC22" s="155"/>
      <c r="AD22" s="156"/>
      <c r="AE22" s="156"/>
    </row>
    <row r="23" spans="1:31" s="124" customFormat="1" ht="10.5" customHeight="1">
      <c r="A23" s="367" t="s">
        <v>414</v>
      </c>
      <c r="B23" s="9"/>
      <c r="C23" s="216"/>
      <c r="D23" s="216"/>
      <c r="E23" s="216"/>
      <c r="F23" s="216"/>
      <c r="G23" s="216"/>
      <c r="H23" s="216"/>
      <c r="I23" s="307"/>
      <c r="J23" s="307"/>
      <c r="K23" s="307"/>
      <c r="L23" s="231"/>
      <c r="M23" s="231"/>
      <c r="N23" s="231"/>
      <c r="O23" s="231"/>
      <c r="P23" s="231"/>
      <c r="Q23" s="231"/>
      <c r="R23" s="231"/>
      <c r="S23" s="231"/>
      <c r="T23" s="231"/>
      <c r="U23" s="231"/>
      <c r="V23" s="231"/>
      <c r="W23" s="231"/>
      <c r="X23" s="231"/>
      <c r="Y23" s="231"/>
      <c r="Z23" s="231"/>
      <c r="AA23" s="155"/>
      <c r="AB23" s="155"/>
      <c r="AC23" s="155"/>
      <c r="AD23" s="156"/>
      <c r="AE23" s="156"/>
    </row>
    <row r="24" spans="1:31" s="124" customFormat="1" ht="10.5" customHeight="1">
      <c r="A24" s="367" t="s">
        <v>415</v>
      </c>
      <c r="B24" s="9"/>
      <c r="C24" s="216"/>
      <c r="D24" s="216"/>
      <c r="E24" s="216"/>
      <c r="F24" s="216"/>
      <c r="G24" s="216"/>
      <c r="H24" s="216"/>
      <c r="I24" s="307"/>
      <c r="J24" s="307"/>
      <c r="K24" s="307"/>
      <c r="L24" s="231"/>
      <c r="M24" s="231"/>
      <c r="N24" s="231"/>
      <c r="O24" s="231"/>
      <c r="P24" s="231"/>
      <c r="Q24" s="231"/>
      <c r="R24" s="231"/>
      <c r="S24" s="231"/>
      <c r="T24" s="231"/>
      <c r="U24" s="231"/>
      <c r="V24" s="231"/>
      <c r="W24" s="231"/>
      <c r="X24" s="231"/>
      <c r="Y24" s="231"/>
      <c r="Z24" s="231"/>
      <c r="AA24" s="155"/>
      <c r="AB24" s="155"/>
      <c r="AC24" s="155"/>
      <c r="AD24" s="156"/>
      <c r="AE24" s="156"/>
    </row>
    <row r="25" ht="19.5" customHeight="1"/>
    <row r="26" spans="1:31" s="145" customFormat="1" ht="19.5" customHeight="1">
      <c r="A26" s="144" t="s">
        <v>391</v>
      </c>
      <c r="B26" s="144"/>
      <c r="C26" s="144"/>
      <c r="D26" s="144"/>
      <c r="E26" s="144"/>
      <c r="F26" s="144"/>
      <c r="G26" s="144"/>
      <c r="H26" s="144"/>
      <c r="I26" s="144"/>
      <c r="J26" s="144"/>
      <c r="K26" s="144"/>
      <c r="L26" s="232"/>
      <c r="M26" s="555"/>
      <c r="N26" s="555"/>
      <c r="O26" s="555"/>
      <c r="P26" s="555"/>
      <c r="Q26" s="555"/>
      <c r="R26" s="555"/>
      <c r="S26" s="555"/>
      <c r="T26" s="555"/>
      <c r="U26" s="555"/>
      <c r="V26" s="555"/>
      <c r="W26" s="555"/>
      <c r="X26" s="555"/>
      <c r="Y26" s="555"/>
      <c r="Z26" s="555"/>
      <c r="AA26" s="647"/>
      <c r="AB26" s="647"/>
      <c r="AC26" s="154"/>
      <c r="AD26" s="644"/>
      <c r="AE26" s="644"/>
    </row>
    <row r="27" ht="15" customHeight="1"/>
    <row r="28" spans="1:31" s="124" customFormat="1" ht="15" customHeight="1">
      <c r="A28" s="20" t="s">
        <v>405</v>
      </c>
      <c r="B28" s="10"/>
      <c r="C28" s="10"/>
      <c r="D28" s="10"/>
      <c r="E28" s="10"/>
      <c r="F28" s="20"/>
      <c r="G28" s="10"/>
      <c r="H28" s="9"/>
      <c r="I28" s="9"/>
      <c r="J28" s="9"/>
      <c r="K28" s="9"/>
      <c r="L28" s="231"/>
      <c r="M28" s="231"/>
      <c r="N28" s="231"/>
      <c r="O28" s="231"/>
      <c r="P28" s="231"/>
      <c r="Q28" s="231"/>
      <c r="R28" s="231"/>
      <c r="S28" s="231"/>
      <c r="T28" s="231"/>
      <c r="U28" s="231"/>
      <c r="V28" s="231"/>
      <c r="W28" s="231"/>
      <c r="X28" s="231"/>
      <c r="Y28" s="231"/>
      <c r="Z28" s="231"/>
      <c r="AA28" s="155"/>
      <c r="AB28" s="155"/>
      <c r="AC28" s="155"/>
      <c r="AD28" s="156"/>
      <c r="AE28" s="156"/>
    </row>
    <row r="29" spans="1:31" s="124" customFormat="1" ht="24.75" customHeight="1">
      <c r="A29" s="21"/>
      <c r="B29" s="9"/>
      <c r="C29" s="9"/>
      <c r="D29" s="122" t="s">
        <v>395</v>
      </c>
      <c r="E29" s="122"/>
      <c r="F29" s="122" t="s">
        <v>396</v>
      </c>
      <c r="G29" s="122"/>
      <c r="H29" s="9"/>
      <c r="I29" s="9"/>
      <c r="J29" s="9"/>
      <c r="K29" s="9"/>
      <c r="L29" s="231"/>
      <c r="M29" s="231"/>
      <c r="N29" s="231"/>
      <c r="O29" s="231"/>
      <c r="P29" s="231"/>
      <c r="Q29" s="231"/>
      <c r="R29" s="231"/>
      <c r="S29" s="231"/>
      <c r="T29" s="231"/>
      <c r="U29" s="231"/>
      <c r="V29" s="231"/>
      <c r="W29" s="231"/>
      <c r="X29" s="231"/>
      <c r="Y29" s="231"/>
      <c r="Z29" s="231"/>
      <c r="AA29" s="155"/>
      <c r="AB29" s="155"/>
      <c r="AC29" s="155"/>
      <c r="AD29" s="156"/>
      <c r="AE29" s="156"/>
    </row>
    <row r="30" spans="1:31" s="124" customFormat="1" ht="18.75" customHeight="1">
      <c r="A30" s="7" t="s">
        <v>118</v>
      </c>
      <c r="B30" s="7"/>
      <c r="C30" s="8"/>
      <c r="D30" s="8" t="s">
        <v>251</v>
      </c>
      <c r="E30" s="8" t="s">
        <v>2</v>
      </c>
      <c r="F30" s="157" t="s">
        <v>251</v>
      </c>
      <c r="G30" s="8" t="s">
        <v>2</v>
      </c>
      <c r="H30" s="129"/>
      <c r="I30" s="9"/>
      <c r="J30" s="129"/>
      <c r="K30" s="129"/>
      <c r="L30" s="231"/>
      <c r="M30" s="231"/>
      <c r="N30" s="231"/>
      <c r="O30" s="231"/>
      <c r="P30" s="231"/>
      <c r="Q30" s="231"/>
      <c r="R30" s="231"/>
      <c r="S30" s="231"/>
      <c r="T30" s="231"/>
      <c r="U30" s="231"/>
      <c r="V30" s="231"/>
      <c r="W30" s="231"/>
      <c r="X30" s="231"/>
      <c r="Y30" s="231"/>
      <c r="Z30" s="231"/>
      <c r="AA30" s="155"/>
      <c r="AB30" s="155"/>
      <c r="AC30" s="155"/>
      <c r="AD30" s="156"/>
      <c r="AE30" s="156"/>
    </row>
    <row r="31" spans="1:31" s="159" customFormat="1" ht="12.75" customHeight="1">
      <c r="A31" s="158" t="s">
        <v>5</v>
      </c>
      <c r="B31" s="262"/>
      <c r="C31" s="316"/>
      <c r="D31" s="207">
        <f>SUM(D32:D36)</f>
        <v>68</v>
      </c>
      <c r="E31" s="448">
        <f>IF(D$31&lt;&gt;0,D31*100/D$31,"-")</f>
        <v>100</v>
      </c>
      <c r="F31" s="207">
        <f>SUM(F32:F36)</f>
        <v>6</v>
      </c>
      <c r="G31" s="448">
        <f>IF(F$31&lt;&gt;0,F31*100/F$31,"-")</f>
        <v>100</v>
      </c>
      <c r="H31" s="317"/>
      <c r="I31" s="262"/>
      <c r="J31" s="242"/>
      <c r="K31" s="317"/>
      <c r="L31" s="235"/>
      <c r="M31" s="556"/>
      <c r="N31" s="556"/>
      <c r="O31" s="556"/>
      <c r="P31" s="556"/>
      <c r="Q31" s="556"/>
      <c r="R31" s="556"/>
      <c r="S31" s="556"/>
      <c r="T31" s="556"/>
      <c r="U31" s="556"/>
      <c r="V31" s="556"/>
      <c r="W31" s="556"/>
      <c r="X31" s="556"/>
      <c r="Y31" s="556"/>
      <c r="Z31" s="556"/>
      <c r="AA31" s="648"/>
      <c r="AB31" s="648"/>
      <c r="AC31" s="649"/>
      <c r="AD31" s="650"/>
      <c r="AE31" s="650"/>
    </row>
    <row r="32" spans="1:11" ht="12.75" customHeight="1">
      <c r="A32" s="124" t="s">
        <v>424</v>
      </c>
      <c r="C32" s="130"/>
      <c r="D32" s="130">
        <v>2</v>
      </c>
      <c r="E32" s="446">
        <f>IF(D$31&lt;&gt;0,D32*100/D$31,"-")</f>
        <v>2.9411764705882355</v>
      </c>
      <c r="F32" s="130">
        <v>0</v>
      </c>
      <c r="G32" s="446">
        <f>IF(F$31&lt;&gt;0,F32*100/F$31,"-")</f>
        <v>0</v>
      </c>
      <c r="H32" s="167"/>
      <c r="I32" s="4"/>
      <c r="J32" s="126"/>
      <c r="K32" s="167"/>
    </row>
    <row r="33" spans="1:11" ht="12.75" customHeight="1">
      <c r="A33" s="124" t="s">
        <v>394</v>
      </c>
      <c r="C33" s="130"/>
      <c r="D33" s="130">
        <v>3</v>
      </c>
      <c r="E33" s="446">
        <f aca="true" t="shared" si="0" ref="E33:G36">IF(D$31&lt;&gt;0,D33*100/D$31,"-")</f>
        <v>4.411764705882353</v>
      </c>
      <c r="F33" s="130">
        <v>0</v>
      </c>
      <c r="G33" s="446">
        <f t="shared" si="0"/>
        <v>0</v>
      </c>
      <c r="H33" s="167"/>
      <c r="I33" s="4"/>
      <c r="J33" s="126"/>
      <c r="K33" s="167"/>
    </row>
    <row r="34" spans="1:11" ht="12.75" customHeight="1">
      <c r="A34" s="124" t="s">
        <v>423</v>
      </c>
      <c r="C34" s="130"/>
      <c r="D34" s="130">
        <v>45</v>
      </c>
      <c r="E34" s="446">
        <f t="shared" si="0"/>
        <v>66.17647058823529</v>
      </c>
      <c r="F34" s="130">
        <v>0</v>
      </c>
      <c r="G34" s="446">
        <f t="shared" si="0"/>
        <v>0</v>
      </c>
      <c r="H34" s="167"/>
      <c r="I34" s="4"/>
      <c r="J34" s="126"/>
      <c r="K34" s="167"/>
    </row>
    <row r="35" spans="1:11" ht="12.75" customHeight="1">
      <c r="A35" s="9" t="s">
        <v>457</v>
      </c>
      <c r="B35" s="4"/>
      <c r="C35" s="126"/>
      <c r="D35" s="126">
        <v>18</v>
      </c>
      <c r="E35" s="446">
        <f t="shared" si="0"/>
        <v>26.470588235294116</v>
      </c>
      <c r="F35" s="126">
        <v>6</v>
      </c>
      <c r="G35" s="446">
        <f t="shared" si="0"/>
        <v>100</v>
      </c>
      <c r="H35" s="167"/>
      <c r="I35" s="4"/>
      <c r="J35" s="126"/>
      <c r="K35" s="167"/>
    </row>
    <row r="36" spans="1:11" ht="12.75" customHeight="1">
      <c r="A36" s="10" t="s">
        <v>392</v>
      </c>
      <c r="B36" s="10"/>
      <c r="C36" s="10"/>
      <c r="D36" s="128">
        <v>0</v>
      </c>
      <c r="E36" s="447">
        <f t="shared" si="0"/>
        <v>0</v>
      </c>
      <c r="F36" s="128">
        <v>0</v>
      </c>
      <c r="G36" s="447">
        <f t="shared" si="0"/>
        <v>0</v>
      </c>
      <c r="H36" s="9"/>
      <c r="I36" s="9"/>
      <c r="J36" s="9"/>
      <c r="K36" s="9"/>
    </row>
    <row r="37" spans="6:11" ht="12.75" customHeight="1">
      <c r="F37" s="4"/>
      <c r="G37" s="4"/>
      <c r="H37" s="4"/>
      <c r="I37" s="4"/>
      <c r="J37" s="4"/>
      <c r="K37" s="4"/>
    </row>
    <row r="38" spans="1:31" s="124" customFormat="1" ht="15" customHeight="1">
      <c r="A38" s="20" t="s">
        <v>458</v>
      </c>
      <c r="B38" s="10"/>
      <c r="C38" s="10"/>
      <c r="D38" s="9"/>
      <c r="E38" s="20" t="s">
        <v>459</v>
      </c>
      <c r="F38" s="10"/>
      <c r="G38" s="10"/>
      <c r="H38" s="10"/>
      <c r="J38" s="9"/>
      <c r="L38" s="231"/>
      <c r="M38" s="231"/>
      <c r="N38" s="231"/>
      <c r="O38" s="231"/>
      <c r="P38" s="231"/>
      <c r="Q38" s="231"/>
      <c r="R38" s="231"/>
      <c r="S38" s="231"/>
      <c r="T38" s="231"/>
      <c r="U38" s="231"/>
      <c r="V38" s="231"/>
      <c r="W38" s="231"/>
      <c r="X38" s="231"/>
      <c r="Y38" s="231"/>
      <c r="Z38" s="231"/>
      <c r="AA38" s="155"/>
      <c r="AB38" s="155"/>
      <c r="AC38" s="155"/>
      <c r="AD38" s="156"/>
      <c r="AE38" s="156"/>
    </row>
    <row r="39" spans="1:8" ht="20.25" customHeight="1">
      <c r="A39" s="315" t="s">
        <v>393</v>
      </c>
      <c r="B39" s="122"/>
      <c r="C39" s="123" t="s">
        <v>251</v>
      </c>
      <c r="E39" s="315" t="s">
        <v>393</v>
      </c>
      <c r="F39" s="122"/>
      <c r="G39" s="122"/>
      <c r="H39" s="123" t="s">
        <v>251</v>
      </c>
    </row>
    <row r="40" spans="1:8" ht="12.75" customHeight="1">
      <c r="A40" s="124" t="s">
        <v>666</v>
      </c>
      <c r="B40" s="124"/>
      <c r="C40" s="225">
        <v>5</v>
      </c>
      <c r="D40" s="124"/>
      <c r="E40" s="124" t="s">
        <v>666</v>
      </c>
      <c r="F40" s="124"/>
      <c r="G40" s="124"/>
      <c r="H40" s="225">
        <v>4</v>
      </c>
    </row>
    <row r="41" spans="1:8" ht="12.75" customHeight="1">
      <c r="A41" s="124" t="s">
        <v>667</v>
      </c>
      <c r="B41" s="124"/>
      <c r="C41" s="126">
        <v>4</v>
      </c>
      <c r="D41" s="124"/>
      <c r="E41" s="10" t="s">
        <v>667</v>
      </c>
      <c r="F41" s="10"/>
      <c r="G41" s="10"/>
      <c r="H41" s="10">
        <v>2</v>
      </c>
    </row>
    <row r="42" spans="1:8" ht="12.75" customHeight="1">
      <c r="A42" s="124" t="s">
        <v>668</v>
      </c>
      <c r="B42" s="124"/>
      <c r="C42" s="130">
        <v>3</v>
      </c>
      <c r="D42" s="124"/>
      <c r="E42" s="124"/>
      <c r="F42" s="124"/>
      <c r="G42" s="124"/>
      <c r="H42" s="124"/>
    </row>
    <row r="43" spans="1:11" ht="12.75" customHeight="1">
      <c r="A43" s="124" t="s">
        <v>669</v>
      </c>
      <c r="B43" s="124"/>
      <c r="C43" s="130">
        <v>2</v>
      </c>
      <c r="D43" s="124"/>
      <c r="E43" s="124"/>
      <c r="F43" s="124"/>
      <c r="G43" s="124"/>
      <c r="H43" s="124"/>
      <c r="J43" s="160"/>
      <c r="K43" s="160"/>
    </row>
    <row r="44" spans="1:11" ht="12.75" customHeight="1">
      <c r="A44" s="124" t="s">
        <v>670</v>
      </c>
      <c r="B44" s="124"/>
      <c r="C44" s="130">
        <v>1</v>
      </c>
      <c r="D44" s="124"/>
      <c r="E44" s="124"/>
      <c r="F44" s="124"/>
      <c r="G44" s="124"/>
      <c r="H44" s="124"/>
      <c r="I44" s="160"/>
      <c r="J44" s="160"/>
      <c r="K44" s="385"/>
    </row>
    <row r="45" spans="1:11" ht="12.75" customHeight="1">
      <c r="A45" s="9" t="s">
        <v>671</v>
      </c>
      <c r="B45" s="9"/>
      <c r="C45" s="126">
        <v>1</v>
      </c>
      <c r="D45" s="9"/>
      <c r="E45" s="9"/>
      <c r="F45" s="9"/>
      <c r="G45" s="9"/>
      <c r="H45" s="9"/>
      <c r="I45" s="778" t="s">
        <v>397</v>
      </c>
      <c r="J45" s="766"/>
      <c r="K45" s="766"/>
    </row>
    <row r="46" spans="1:11" ht="12.75" customHeight="1">
      <c r="A46" s="9" t="s">
        <v>672</v>
      </c>
      <c r="B46" s="9"/>
      <c r="C46" s="126">
        <v>1</v>
      </c>
      <c r="D46" s="9"/>
      <c r="E46" s="9"/>
      <c r="F46" s="9"/>
      <c r="G46" s="9"/>
      <c r="H46" s="9"/>
      <c r="I46" s="766"/>
      <c r="J46" s="766"/>
      <c r="K46" s="766"/>
    </row>
    <row r="47" spans="1:8" ht="12.75" customHeight="1">
      <c r="A47" s="10" t="s">
        <v>673</v>
      </c>
      <c r="B47" s="10"/>
      <c r="C47" s="128">
        <v>1</v>
      </c>
      <c r="D47" s="9"/>
      <c r="E47" s="9"/>
      <c r="F47" s="9"/>
      <c r="G47" s="9"/>
      <c r="H47" s="9"/>
    </row>
    <row r="48" spans="1:13" ht="12.75">
      <c r="A48" s="124"/>
      <c r="B48" s="124"/>
      <c r="C48" s="130"/>
      <c r="D48" s="124"/>
      <c r="E48" s="124"/>
      <c r="F48" s="124"/>
      <c r="G48" s="124"/>
      <c r="H48" s="210"/>
      <c r="K48" s="18"/>
      <c r="L48" s="237"/>
      <c r="M48" s="557"/>
    </row>
    <row r="49" spans="1:13" ht="12.75">
      <c r="A49" s="124"/>
      <c r="B49" s="124"/>
      <c r="C49" s="124"/>
      <c r="D49" s="124"/>
      <c r="E49" s="124"/>
      <c r="F49" s="124"/>
      <c r="G49" s="124"/>
      <c r="H49" s="130"/>
      <c r="K49" s="18"/>
      <c r="L49" s="237"/>
      <c r="M49" s="557"/>
    </row>
    <row r="50" spans="1:13" ht="12.75">
      <c r="A50" s="124"/>
      <c r="B50" s="124"/>
      <c r="C50" s="124"/>
      <c r="D50" s="124"/>
      <c r="E50" s="124"/>
      <c r="F50" s="124"/>
      <c r="G50" s="124"/>
      <c r="H50" s="124"/>
      <c r="K50" s="18"/>
      <c r="L50" s="237"/>
      <c r="M50" s="557"/>
    </row>
    <row r="51" spans="1:13" ht="12.75">
      <c r="A51" s="124"/>
      <c r="B51" s="124"/>
      <c r="C51" s="124"/>
      <c r="D51" s="124"/>
      <c r="E51" s="124"/>
      <c r="F51" s="124"/>
      <c r="G51" s="124"/>
      <c r="H51" s="124"/>
      <c r="K51" s="18"/>
      <c r="L51" s="237"/>
      <c r="M51" s="557"/>
    </row>
    <row r="52" spans="1:13" ht="12.75">
      <c r="A52" s="124"/>
      <c r="B52" s="124"/>
      <c r="C52" s="124"/>
      <c r="D52" s="124"/>
      <c r="E52" s="124"/>
      <c r="F52" s="124"/>
      <c r="G52" s="124"/>
      <c r="H52" s="124"/>
      <c r="K52" s="18"/>
      <c r="L52" s="236"/>
      <c r="M52" s="236"/>
    </row>
    <row r="53" spans="1:13" ht="12.75">
      <c r="A53" s="124"/>
      <c r="B53" s="124"/>
      <c r="C53" s="124"/>
      <c r="D53" s="124"/>
      <c r="E53" s="124"/>
      <c r="F53" s="124"/>
      <c r="G53" s="124"/>
      <c r="H53" s="124"/>
      <c r="K53" s="18"/>
      <c r="L53" s="237"/>
      <c r="M53" s="557"/>
    </row>
    <row r="54" spans="1:13" ht="12.75">
      <c r="A54" s="124"/>
      <c r="B54" s="124"/>
      <c r="C54" s="124"/>
      <c r="D54" s="124"/>
      <c r="E54" s="124"/>
      <c r="F54" s="124"/>
      <c r="G54" s="124"/>
      <c r="H54" s="124"/>
      <c r="K54" s="18"/>
      <c r="L54" s="237"/>
      <c r="M54" s="557"/>
    </row>
    <row r="55" spans="1:13" ht="12.75">
      <c r="A55" s="124"/>
      <c r="B55" s="124"/>
      <c r="C55" s="124"/>
      <c r="D55" s="124"/>
      <c r="E55" s="124"/>
      <c r="F55" s="124"/>
      <c r="G55" s="124"/>
      <c r="H55" s="124"/>
      <c r="K55" s="18"/>
      <c r="L55" s="237"/>
      <c r="M55" s="557"/>
    </row>
    <row r="56" spans="1:13" ht="12.75">
      <c r="A56" s="124"/>
      <c r="B56" s="124"/>
      <c r="C56" s="124"/>
      <c r="D56" s="124"/>
      <c r="E56" s="124"/>
      <c r="F56" s="124"/>
      <c r="G56" s="124"/>
      <c r="H56" s="124"/>
      <c r="K56" s="18"/>
      <c r="L56" s="237"/>
      <c r="M56" s="557"/>
    </row>
    <row r="57" spans="1:13" ht="12.75">
      <c r="A57" s="124"/>
      <c r="B57" s="124"/>
      <c r="C57" s="124"/>
      <c r="D57" s="124"/>
      <c r="E57" s="124"/>
      <c r="F57" s="124"/>
      <c r="G57" s="124"/>
      <c r="H57" s="124"/>
      <c r="K57" s="18"/>
      <c r="L57" s="237"/>
      <c r="M57" s="557"/>
    </row>
    <row r="58" spans="1:13" ht="12.75">
      <c r="A58" s="124"/>
      <c r="B58" s="124"/>
      <c r="C58" s="124"/>
      <c r="D58" s="124"/>
      <c r="E58" s="124"/>
      <c r="F58" s="124"/>
      <c r="G58" s="124"/>
      <c r="H58" s="124"/>
      <c r="K58" s="18"/>
      <c r="L58" s="236"/>
      <c r="M58" s="236"/>
    </row>
    <row r="59" spans="1:13" ht="12.75">
      <c r="A59" s="124"/>
      <c r="B59" s="124"/>
      <c r="C59" s="124"/>
      <c r="D59" s="124"/>
      <c r="E59" s="124"/>
      <c r="F59" s="124"/>
      <c r="G59" s="124"/>
      <c r="H59" s="124"/>
      <c r="K59" s="18"/>
      <c r="L59" s="237"/>
      <c r="M59" s="557"/>
    </row>
    <row r="60" spans="1:13" ht="12.75">
      <c r="A60" s="124"/>
      <c r="B60" s="124"/>
      <c r="C60" s="124"/>
      <c r="D60" s="124"/>
      <c r="E60" s="124"/>
      <c r="F60" s="124"/>
      <c r="G60" s="124"/>
      <c r="H60" s="124"/>
      <c r="K60" s="18"/>
      <c r="L60" s="237"/>
      <c r="M60" s="557"/>
    </row>
    <row r="61" spans="1:13" ht="12.75">
      <c r="A61" s="124"/>
      <c r="B61" s="124"/>
      <c r="C61" s="124"/>
      <c r="D61" s="124"/>
      <c r="E61" s="124"/>
      <c r="F61" s="124"/>
      <c r="G61" s="124"/>
      <c r="H61" s="124"/>
      <c r="K61" s="18"/>
      <c r="L61" s="237"/>
      <c r="M61" s="557"/>
    </row>
    <row r="62" spans="1:13" ht="12.75">
      <c r="A62" s="124"/>
      <c r="B62" s="124"/>
      <c r="C62" s="124"/>
      <c r="D62" s="124"/>
      <c r="E62" s="124"/>
      <c r="F62" s="124"/>
      <c r="G62" s="124"/>
      <c r="H62" s="124"/>
      <c r="K62" s="18"/>
      <c r="L62" s="237"/>
      <c r="M62" s="557"/>
    </row>
    <row r="63" spans="1:13" ht="12.75">
      <c r="A63" s="124"/>
      <c r="B63" s="124"/>
      <c r="C63" s="124"/>
      <c r="D63" s="124"/>
      <c r="E63" s="124"/>
      <c r="F63" s="124"/>
      <c r="G63" s="124"/>
      <c r="H63" s="124"/>
      <c r="K63" s="18"/>
      <c r="L63" s="237"/>
      <c r="M63" s="557"/>
    </row>
    <row r="64" spans="1:13" ht="12.75">
      <c r="A64" s="124"/>
      <c r="B64" s="124"/>
      <c r="C64" s="124"/>
      <c r="D64" s="124"/>
      <c r="E64" s="124"/>
      <c r="F64" s="124"/>
      <c r="G64" s="124"/>
      <c r="H64" s="124"/>
      <c r="K64" s="18"/>
      <c r="L64" s="233"/>
      <c r="M64" s="234"/>
    </row>
    <row r="65" spans="1:8" ht="12.75">
      <c r="A65" s="124"/>
      <c r="B65" s="124"/>
      <c r="C65" s="124"/>
      <c r="D65" s="124"/>
      <c r="E65" s="124"/>
      <c r="F65" s="124"/>
      <c r="G65" s="124"/>
      <c r="H65" s="124"/>
    </row>
  </sheetData>
  <mergeCells count="1">
    <mergeCell ref="I45:K46"/>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xl/worksheets/sheet9.xml><?xml version="1.0" encoding="utf-8"?>
<worksheet xmlns="http://schemas.openxmlformats.org/spreadsheetml/2006/main" xmlns:r="http://schemas.openxmlformats.org/officeDocument/2006/relationships">
  <sheetPr codeName="Hoja11"/>
  <dimension ref="A1:V41"/>
  <sheetViews>
    <sheetView zoomScaleSheetLayoutView="100" workbookViewId="0" topLeftCell="A1">
      <selection activeCell="A3" sqref="A3"/>
    </sheetView>
  </sheetViews>
  <sheetFormatPr defaultColWidth="11.421875" defaultRowHeight="12.75"/>
  <cols>
    <col min="1" max="1" width="12.7109375" style="0" customWidth="1"/>
    <col min="2" max="4" width="6.57421875" style="0" customWidth="1"/>
    <col min="5" max="12" width="6.8515625" style="0" customWidth="1"/>
    <col min="13" max="13" width="7.57421875" style="0" customWidth="1"/>
    <col min="14" max="20" width="11.421875" style="230" customWidth="1"/>
    <col min="21" max="22" width="11.421875" style="339" customWidth="1"/>
  </cols>
  <sheetData>
    <row r="1" spans="3:22" s="1" customFormat="1" ht="13.5" customHeight="1">
      <c r="C1" s="3"/>
      <c r="D1" s="3"/>
      <c r="E1" s="3"/>
      <c r="K1" s="169"/>
      <c r="N1" s="47"/>
      <c r="O1" s="47"/>
      <c r="P1" s="47"/>
      <c r="Q1" s="47"/>
      <c r="R1" s="47"/>
      <c r="S1" s="47"/>
      <c r="T1" s="47"/>
      <c r="U1" s="328"/>
      <c r="V1" s="328"/>
    </row>
    <row r="2" spans="1:22" s="1" customFormat="1" ht="21" customHeight="1">
      <c r="A2" s="264" t="s">
        <v>645</v>
      </c>
      <c r="B2" s="264"/>
      <c r="C2" s="386"/>
      <c r="D2" s="386"/>
      <c r="E2" s="386"/>
      <c r="F2" s="386"/>
      <c r="G2" s="386"/>
      <c r="H2" s="386"/>
      <c r="I2" s="386"/>
      <c r="J2" s="386"/>
      <c r="K2" s="386"/>
      <c r="L2" s="386"/>
      <c r="N2" s="392"/>
      <c r="O2" s="392"/>
      <c r="P2" s="392"/>
      <c r="Q2" s="392"/>
      <c r="R2" s="392"/>
      <c r="S2" s="392"/>
      <c r="T2" s="47"/>
      <c r="U2" s="328"/>
      <c r="V2" s="328"/>
    </row>
    <row r="3" spans="14:22" s="124" customFormat="1" ht="22.5" customHeight="1">
      <c r="N3" s="732"/>
      <c r="O3" s="732"/>
      <c r="P3" s="732"/>
      <c r="Q3" s="585"/>
      <c r="R3" s="585"/>
      <c r="S3" s="585"/>
      <c r="T3" s="231"/>
      <c r="U3" s="335"/>
      <c r="V3" s="335"/>
    </row>
    <row r="4" spans="1:22" s="124" customFormat="1" ht="19.5" customHeight="1">
      <c r="A4" s="144" t="s">
        <v>220</v>
      </c>
      <c r="B4" s="144"/>
      <c r="C4" s="153"/>
      <c r="D4" s="153"/>
      <c r="E4" s="153"/>
      <c r="F4" s="153"/>
      <c r="G4" s="153"/>
      <c r="H4" s="153"/>
      <c r="I4" s="153"/>
      <c r="J4" s="153"/>
      <c r="K4" s="153"/>
      <c r="L4" s="153"/>
      <c r="N4" s="733"/>
      <c r="O4" s="732"/>
      <c r="P4" s="732"/>
      <c r="Q4" s="585"/>
      <c r="R4" s="585"/>
      <c r="S4" s="585"/>
      <c r="T4" s="231"/>
      <c r="U4" s="335"/>
      <c r="V4" s="335"/>
    </row>
    <row r="5" spans="1:22" s="156" customFormat="1" ht="10.5" customHeight="1">
      <c r="A5" s="154"/>
      <c r="B5" s="154"/>
      <c r="C5" s="155"/>
      <c r="D5" s="155"/>
      <c r="E5" s="155"/>
      <c r="F5" s="155"/>
      <c r="G5" s="155"/>
      <c r="H5" s="155"/>
      <c r="I5" s="155"/>
      <c r="J5" s="155"/>
      <c r="K5" s="155"/>
      <c r="L5" s="155"/>
      <c r="N5" s="587"/>
      <c r="O5" s="587"/>
      <c r="P5" s="587"/>
      <c r="Q5" s="586"/>
      <c r="R5" s="586"/>
      <c r="S5" s="586"/>
      <c r="T5" s="155"/>
      <c r="U5" s="338"/>
      <c r="V5" s="338"/>
    </row>
    <row r="6" spans="1:22" s="156" customFormat="1" ht="24.75" customHeight="1">
      <c r="A6" s="526" t="s">
        <v>674</v>
      </c>
      <c r="B6" s="68"/>
      <c r="C6" s="68"/>
      <c r="D6" s="68"/>
      <c r="E6" s="68"/>
      <c r="F6" s="68"/>
      <c r="G6" s="68"/>
      <c r="H6" s="68"/>
      <c r="I6" s="68"/>
      <c r="J6" s="68"/>
      <c r="K6" s="68"/>
      <c r="L6" s="68"/>
      <c r="N6" s="587"/>
      <c r="O6" s="587"/>
      <c r="P6" s="587"/>
      <c r="Q6" s="586"/>
      <c r="R6" s="586"/>
      <c r="S6" s="586"/>
      <c r="T6" s="155"/>
      <c r="U6" s="338"/>
      <c r="V6" s="338"/>
    </row>
    <row r="7" spans="13:22" s="124" customFormat="1" ht="11.25">
      <c r="M7" s="587"/>
      <c r="N7" s="587"/>
      <c r="O7" s="587"/>
      <c r="P7" s="587"/>
      <c r="Q7" s="587"/>
      <c r="R7" s="587"/>
      <c r="S7" s="587"/>
      <c r="T7" s="234"/>
      <c r="U7" s="343"/>
      <c r="V7" s="343"/>
    </row>
    <row r="8" spans="1:22" ht="12.75">
      <c r="A8" s="166"/>
      <c r="B8" s="166"/>
      <c r="C8" s="166"/>
      <c r="D8" s="166"/>
      <c r="E8" s="166"/>
      <c r="F8" s="166"/>
      <c r="G8" s="166"/>
      <c r="H8" s="166"/>
      <c r="I8" s="166"/>
      <c r="J8" s="166"/>
      <c r="K8" s="166"/>
      <c r="L8" s="525"/>
      <c r="M8" s="18"/>
      <c r="N8" s="558"/>
      <c r="O8" s="558"/>
      <c r="P8" s="558"/>
      <c r="Q8" s="558"/>
      <c r="R8" s="558"/>
      <c r="S8" s="558"/>
      <c r="T8" s="233"/>
      <c r="U8" s="345"/>
      <c r="V8" s="345"/>
    </row>
    <row r="9" spans="1:22" ht="22.5" customHeight="1">
      <c r="A9" s="215" t="s">
        <v>232</v>
      </c>
      <c r="M9" s="320"/>
      <c r="N9" s="734"/>
      <c r="O9" s="734"/>
      <c r="P9" s="734"/>
      <c r="Q9" s="734"/>
      <c r="R9" s="734"/>
      <c r="S9" s="734"/>
      <c r="T9" s="320"/>
      <c r="U9" s="347"/>
      <c r="V9" s="345"/>
    </row>
    <row r="10" spans="13:22" ht="14.25" customHeight="1">
      <c r="M10" s="320"/>
      <c r="N10" s="734"/>
      <c r="O10" s="734"/>
      <c r="P10" s="734"/>
      <c r="Q10" s="734"/>
      <c r="R10" s="734"/>
      <c r="S10" s="734"/>
      <c r="T10" s="320"/>
      <c r="U10" s="347"/>
      <c r="V10" s="345"/>
    </row>
    <row r="11" spans="1:22" ht="18.75">
      <c r="A11" s="144" t="s">
        <v>213</v>
      </c>
      <c r="B11" s="144"/>
      <c r="C11" s="144"/>
      <c r="D11" s="144"/>
      <c r="E11" s="144"/>
      <c r="F11" s="144"/>
      <c r="G11" s="144"/>
      <c r="H11" s="144"/>
      <c r="I11" s="144"/>
      <c r="J11" s="144"/>
      <c r="K11" s="318"/>
      <c r="L11" s="318"/>
      <c r="M11" s="321"/>
      <c r="N11" s="558"/>
      <c r="O11" s="558"/>
      <c r="P11" s="558"/>
      <c r="Q11" s="558"/>
      <c r="R11" s="558"/>
      <c r="S11" s="558"/>
      <c r="T11" s="233"/>
      <c r="U11" s="348"/>
      <c r="V11" s="345"/>
    </row>
    <row r="12" spans="1:22" ht="18.75">
      <c r="A12" s="320"/>
      <c r="B12" s="320"/>
      <c r="C12" s="320"/>
      <c r="D12" s="320"/>
      <c r="E12" s="320"/>
      <c r="F12" s="320"/>
      <c r="G12" s="320"/>
      <c r="H12" s="320"/>
      <c r="I12" s="320"/>
      <c r="J12" s="320"/>
      <c r="K12" s="18"/>
      <c r="L12" s="18"/>
      <c r="M12" s="321"/>
      <c r="N12" s="558"/>
      <c r="O12" s="558"/>
      <c r="P12" s="558"/>
      <c r="Q12" s="558"/>
      <c r="R12" s="558"/>
      <c r="S12" s="558"/>
      <c r="T12" s="233"/>
      <c r="U12" s="348"/>
      <c r="V12" s="345"/>
    </row>
    <row r="13" spans="1:22" ht="18.75">
      <c r="A13" s="601" t="s">
        <v>406</v>
      </c>
      <c r="B13" s="659"/>
      <c r="C13" s="659"/>
      <c r="D13" s="659"/>
      <c r="E13" s="659"/>
      <c r="F13" s="659"/>
      <c r="G13" s="659"/>
      <c r="H13" s="659"/>
      <c r="I13" s="659"/>
      <c r="J13" s="659"/>
      <c r="K13" s="433"/>
      <c r="L13" s="708" t="s">
        <v>121</v>
      </c>
      <c r="M13" s="321"/>
      <c r="N13" s="558"/>
      <c r="O13" s="558"/>
      <c r="P13" s="558"/>
      <c r="Q13" s="558"/>
      <c r="R13" s="558"/>
      <c r="S13" s="558"/>
      <c r="T13" s="233"/>
      <c r="U13" s="348"/>
      <c r="V13" s="345"/>
    </row>
    <row r="14" spans="1:22" ht="39.75" customHeight="1">
      <c r="A14" s="781" t="s">
        <v>587</v>
      </c>
      <c r="B14" s="782"/>
      <c r="C14" s="782"/>
      <c r="D14" s="782"/>
      <c r="E14" s="129"/>
      <c r="F14" s="4"/>
      <c r="G14" s="4"/>
      <c r="H14" s="781" t="s">
        <v>586</v>
      </c>
      <c r="I14" s="782"/>
      <c r="J14" s="782"/>
      <c r="K14" s="782"/>
      <c r="L14" s="782"/>
      <c r="M14" s="22"/>
      <c r="N14" s="735"/>
      <c r="O14" s="735"/>
      <c r="P14" s="735"/>
      <c r="Q14" s="735"/>
      <c r="R14" s="735"/>
      <c r="S14" s="735"/>
      <c r="T14" s="359"/>
      <c r="U14" s="345"/>
      <c r="V14" s="345"/>
    </row>
    <row r="15" spans="1:22" ht="15.75" customHeight="1">
      <c r="A15" s="44" t="s">
        <v>536</v>
      </c>
      <c r="B15" s="139"/>
      <c r="C15" s="11"/>
      <c r="D15" s="11"/>
      <c r="E15" s="129"/>
      <c r="F15" s="4"/>
      <c r="G15" s="4"/>
      <c r="H15" s="660" t="s">
        <v>536</v>
      </c>
      <c r="I15" s="11"/>
      <c r="J15" s="11"/>
      <c r="K15" s="11"/>
      <c r="L15" s="11"/>
      <c r="M15" s="22"/>
      <c r="N15" s="735"/>
      <c r="O15" s="735"/>
      <c r="P15" s="735"/>
      <c r="Q15" s="735"/>
      <c r="R15" s="735"/>
      <c r="S15" s="735"/>
      <c r="T15" s="359"/>
      <c r="U15" s="345"/>
      <c r="V15" s="345"/>
    </row>
    <row r="16" spans="1:22" ht="21.75" customHeight="1">
      <c r="A16" s="124"/>
      <c r="B16" s="152">
        <v>2010</v>
      </c>
      <c r="C16" s="152"/>
      <c r="D16" s="152">
        <v>2011</v>
      </c>
      <c r="E16" s="152"/>
      <c r="F16" s="241"/>
      <c r="G16" s="241"/>
      <c r="H16" s="241"/>
      <c r="I16" s="241"/>
      <c r="J16" s="662"/>
      <c r="K16" s="241">
        <v>2011</v>
      </c>
      <c r="L16" s="657"/>
      <c r="M16" s="22"/>
      <c r="N16" s="360"/>
      <c r="O16" s="360"/>
      <c r="P16" s="360"/>
      <c r="Q16" s="360"/>
      <c r="R16" s="360"/>
      <c r="S16" s="360"/>
      <c r="T16" s="360"/>
      <c r="U16" s="348"/>
      <c r="V16" s="345"/>
    </row>
    <row r="17" spans="1:22" ht="16.5" customHeight="1">
      <c r="A17" s="7"/>
      <c r="B17" s="150" t="s">
        <v>119</v>
      </c>
      <c r="C17" s="150" t="s">
        <v>2</v>
      </c>
      <c r="D17" s="157" t="s">
        <v>119</v>
      </c>
      <c r="E17" s="150" t="s">
        <v>2</v>
      </c>
      <c r="F17" s="129"/>
      <c r="G17" s="129"/>
      <c r="H17" s="7"/>
      <c r="I17" s="7"/>
      <c r="J17" s="8"/>
      <c r="K17" s="150" t="s">
        <v>119</v>
      </c>
      <c r="L17" s="150" t="s">
        <v>2</v>
      </c>
      <c r="M17" s="322"/>
      <c r="N17" s="553"/>
      <c r="O17" s="361"/>
      <c r="P17" s="553"/>
      <c r="Q17" s="361"/>
      <c r="R17" s="553"/>
      <c r="S17" s="361"/>
      <c r="T17" s="553"/>
      <c r="U17" s="349"/>
      <c r="V17" s="345"/>
    </row>
    <row r="18" spans="1:22" ht="16.5" customHeight="1">
      <c r="A18" s="158" t="s">
        <v>5</v>
      </c>
      <c r="B18" s="445">
        <f>SUM(B19:B23)</f>
        <v>48</v>
      </c>
      <c r="C18" s="656">
        <f aca="true" t="shared" si="0" ref="C18:C23">IF(B$18&lt;&gt;0,B18*100/B$18,"-")</f>
        <v>100</v>
      </c>
      <c r="D18" s="445">
        <f>SUM(D19:D23)</f>
        <v>45</v>
      </c>
      <c r="E18" s="656">
        <f aca="true" t="shared" si="1" ref="E18:E23">IF(D$18&lt;&gt;0,D18*100/D$18,"-")</f>
        <v>100</v>
      </c>
      <c r="F18" s="658"/>
      <c r="G18" s="33"/>
      <c r="H18" s="661" t="s">
        <v>538</v>
      </c>
      <c r="I18" s="30"/>
      <c r="J18" s="446"/>
      <c r="K18" s="664">
        <v>9</v>
      </c>
      <c r="L18" s="665">
        <f>IF(SUM(K18:K23)&lt;&gt;0,K18*100/SUM(K18:K23),"-")</f>
        <v>20</v>
      </c>
      <c r="M18" s="206"/>
      <c r="N18" s="554"/>
      <c r="O18" s="362"/>
      <c r="P18" s="554"/>
      <c r="Q18" s="362"/>
      <c r="R18" s="554"/>
      <c r="S18" s="362"/>
      <c r="T18" s="554"/>
      <c r="U18" s="350"/>
      <c r="V18" s="345"/>
    </row>
    <row r="19" spans="1:22" ht="14.25" customHeight="1">
      <c r="A19" s="124" t="s">
        <v>107</v>
      </c>
      <c r="B19" s="210">
        <v>25</v>
      </c>
      <c r="C19" s="446">
        <f t="shared" si="0"/>
        <v>52.083333333333336</v>
      </c>
      <c r="D19" s="210">
        <v>24</v>
      </c>
      <c r="E19" s="446">
        <f t="shared" si="1"/>
        <v>53.333333333333336</v>
      </c>
      <c r="F19" s="446"/>
      <c r="G19" s="274"/>
      <c r="H19" s="661" t="s">
        <v>539</v>
      </c>
      <c r="I19" s="274"/>
      <c r="J19" s="446"/>
      <c r="K19" s="300">
        <v>0</v>
      </c>
      <c r="L19" s="446">
        <f>IF(SUM(K18:K23)&lt;&gt;0,K19*100/SUM(K19:K23),"-")</f>
        <v>0</v>
      </c>
      <c r="M19" s="22"/>
      <c r="N19" s="554"/>
      <c r="O19" s="362"/>
      <c r="P19" s="554"/>
      <c r="Q19" s="362"/>
      <c r="R19" s="554"/>
      <c r="S19" s="362"/>
      <c r="T19" s="554"/>
      <c r="U19" s="350"/>
      <c r="V19" s="345"/>
    </row>
    <row r="20" spans="1:22" ht="14.25" customHeight="1">
      <c r="A20" s="124" t="s">
        <v>106</v>
      </c>
      <c r="B20" s="210">
        <v>1</v>
      </c>
      <c r="C20" s="446">
        <f t="shared" si="0"/>
        <v>2.0833333333333335</v>
      </c>
      <c r="D20" s="210">
        <v>1</v>
      </c>
      <c r="E20" s="446">
        <f t="shared" si="1"/>
        <v>2.2222222222222223</v>
      </c>
      <c r="F20" s="446"/>
      <c r="G20" s="274"/>
      <c r="H20" s="661" t="s">
        <v>540</v>
      </c>
      <c r="I20" s="274"/>
      <c r="J20" s="446"/>
      <c r="K20" s="300">
        <v>34</v>
      </c>
      <c r="L20" s="446">
        <f>IF(SUM(K18:K23)&lt;&gt;0,K20*100/SUM(K18:K23),"-")</f>
        <v>75.55555555555556</v>
      </c>
      <c r="M20" s="22"/>
      <c r="N20" s="554"/>
      <c r="O20" s="362"/>
      <c r="P20" s="554"/>
      <c r="Q20" s="362"/>
      <c r="R20" s="554"/>
      <c r="S20" s="362"/>
      <c r="T20" s="554"/>
      <c r="U20" s="350"/>
      <c r="V20" s="345"/>
    </row>
    <row r="21" spans="1:22" ht="14.25" customHeight="1">
      <c r="A21" s="124" t="s">
        <v>77</v>
      </c>
      <c r="B21" s="210">
        <v>8</v>
      </c>
      <c r="C21" s="446">
        <f t="shared" si="0"/>
        <v>16.666666666666668</v>
      </c>
      <c r="D21" s="210">
        <v>7</v>
      </c>
      <c r="E21" s="446">
        <f t="shared" si="1"/>
        <v>15.555555555555555</v>
      </c>
      <c r="F21" s="446"/>
      <c r="G21" s="274"/>
      <c r="H21" s="661" t="s">
        <v>541</v>
      </c>
      <c r="I21" s="274"/>
      <c r="J21" s="446"/>
      <c r="K21" s="300">
        <v>1</v>
      </c>
      <c r="L21" s="446">
        <f>IF(SUM(K18:K23)&lt;&gt;0,K21*100/SUM(K18:K23),"-")</f>
        <v>2.2222222222222223</v>
      </c>
      <c r="M21" s="22"/>
      <c r="N21" s="554"/>
      <c r="O21" s="362"/>
      <c r="P21" s="554"/>
      <c r="Q21" s="362"/>
      <c r="R21" s="554"/>
      <c r="S21" s="362"/>
      <c r="T21" s="554"/>
      <c r="U21" s="350"/>
      <c r="V21" s="345"/>
    </row>
    <row r="22" spans="1:22" ht="14.25" customHeight="1">
      <c r="A22" s="124" t="s">
        <v>78</v>
      </c>
      <c r="B22" s="210">
        <v>14</v>
      </c>
      <c r="C22" s="446">
        <f t="shared" si="0"/>
        <v>29.166666666666668</v>
      </c>
      <c r="D22" s="210">
        <v>13</v>
      </c>
      <c r="E22" s="446">
        <f t="shared" si="1"/>
        <v>28.88888888888889</v>
      </c>
      <c r="F22" s="446"/>
      <c r="G22" s="274"/>
      <c r="H22" s="661" t="s">
        <v>542</v>
      </c>
      <c r="I22" s="274"/>
      <c r="J22" s="446"/>
      <c r="K22" s="300">
        <v>1</v>
      </c>
      <c r="L22" s="446">
        <f>IF(SUM(K18:K23)&lt;&gt;0,K22*100/SUM(K18:K23),"-")</f>
        <v>2.2222222222222223</v>
      </c>
      <c r="M22" s="22"/>
      <c r="N22" s="554"/>
      <c r="O22" s="362"/>
      <c r="P22" s="554"/>
      <c r="Q22" s="362"/>
      <c r="R22" s="554"/>
      <c r="S22" s="362"/>
      <c r="T22" s="554"/>
      <c r="U22" s="350"/>
      <c r="V22" s="345"/>
    </row>
    <row r="23" spans="1:22" ht="14.25" customHeight="1">
      <c r="A23" s="10" t="s">
        <v>214</v>
      </c>
      <c r="B23" s="212">
        <v>0</v>
      </c>
      <c r="C23" s="447">
        <f t="shared" si="0"/>
        <v>0</v>
      </c>
      <c r="D23" s="212">
        <v>0</v>
      </c>
      <c r="E23" s="447">
        <f t="shared" si="1"/>
        <v>0</v>
      </c>
      <c r="F23" s="446"/>
      <c r="G23" s="274"/>
      <c r="H23" s="663" t="s">
        <v>543</v>
      </c>
      <c r="I23" s="212"/>
      <c r="J23" s="447"/>
      <c r="K23" s="524">
        <v>0</v>
      </c>
      <c r="L23" s="447">
        <f>IF(SUM(K18:K23)&lt;&gt;0,K23*100/SUM(K18:K23),"-")</f>
        <v>0</v>
      </c>
      <c r="M23" s="18"/>
      <c r="N23" s="233"/>
      <c r="O23" s="233"/>
      <c r="P23" s="233"/>
      <c r="Q23" s="233"/>
      <c r="R23" s="233"/>
      <c r="S23" s="233"/>
      <c r="T23" s="233"/>
      <c r="U23" s="345"/>
      <c r="V23" s="345"/>
    </row>
    <row r="24" spans="1:22" ht="31.5" customHeight="1">
      <c r="A24" s="783" t="s">
        <v>222</v>
      </c>
      <c r="B24" s="784"/>
      <c r="C24" s="784"/>
      <c r="D24" s="784"/>
      <c r="E24" s="230"/>
      <c r="F24" s="230"/>
      <c r="M24" s="18"/>
      <c r="N24" s="233"/>
      <c r="O24" s="233"/>
      <c r="P24" s="233"/>
      <c r="Q24" s="233"/>
      <c r="R24" s="233"/>
      <c r="S24" s="233"/>
      <c r="T24" s="233"/>
      <c r="U24" s="345"/>
      <c r="V24" s="345"/>
    </row>
    <row r="25" spans="1:22" ht="16.5" customHeight="1">
      <c r="A25" s="671" t="s">
        <v>585</v>
      </c>
      <c r="B25" s="709"/>
      <c r="C25" s="709"/>
      <c r="D25" s="709"/>
      <c r="E25" s="230"/>
      <c r="F25" s="230"/>
      <c r="M25" s="18"/>
      <c r="N25" s="233"/>
      <c r="O25" s="233"/>
      <c r="P25" s="233"/>
      <c r="Q25" s="233"/>
      <c r="R25" s="233"/>
      <c r="S25" s="233"/>
      <c r="T25" s="233"/>
      <c r="U25" s="345"/>
      <c r="V25" s="345"/>
    </row>
    <row r="26" spans="1:22" ht="33.75" customHeight="1">
      <c r="A26" s="779" t="s">
        <v>537</v>
      </c>
      <c r="B26" s="780"/>
      <c r="C26" s="780"/>
      <c r="D26" s="780"/>
      <c r="E26" s="780"/>
      <c r="F26" s="780"/>
      <c r="G26" s="780"/>
      <c r="H26" s="780"/>
      <c r="I26" s="780"/>
      <c r="J26" s="780"/>
      <c r="K26" s="780"/>
      <c r="L26" s="780"/>
      <c r="M26" s="18"/>
      <c r="N26" s="233"/>
      <c r="O26" s="233"/>
      <c r="P26" s="233"/>
      <c r="Q26" s="233"/>
      <c r="R26" s="233"/>
      <c r="S26" s="233"/>
      <c r="T26" s="233"/>
      <c r="U26" s="345"/>
      <c r="V26" s="345"/>
    </row>
    <row r="27" spans="1:22" ht="12.75" customHeight="1">
      <c r="A27" s="215"/>
      <c r="B27" s="215"/>
      <c r="C27" s="230"/>
      <c r="D27" s="230"/>
      <c r="E27" s="230"/>
      <c r="F27" s="230"/>
      <c r="M27" s="18"/>
      <c r="N27" s="234" t="s">
        <v>111</v>
      </c>
      <c r="O27" s="234" t="s">
        <v>119</v>
      </c>
      <c r="P27" s="558"/>
      <c r="Q27" s="233"/>
      <c r="R27" s="233"/>
      <c r="S27" s="233"/>
      <c r="T27" s="233"/>
      <c r="U27" s="345"/>
      <c r="V27" s="345"/>
    </row>
    <row r="28" spans="1:22" ht="12.75" customHeight="1">
      <c r="A28" s="45"/>
      <c r="B28" s="215"/>
      <c r="C28" s="230"/>
      <c r="D28" s="230"/>
      <c r="E28" s="230"/>
      <c r="F28" s="230"/>
      <c r="M28" s="18"/>
      <c r="N28" s="234">
        <v>1999</v>
      </c>
      <c r="O28" s="234">
        <v>1000</v>
      </c>
      <c r="P28" s="558"/>
      <c r="Q28" s="233"/>
      <c r="R28" s="233"/>
      <c r="S28" s="233"/>
      <c r="T28" s="233"/>
      <c r="U28" s="345"/>
      <c r="V28" s="345"/>
    </row>
    <row r="29" spans="2:22" ht="12.75" customHeight="1">
      <c r="B29" s="215"/>
      <c r="C29" s="230"/>
      <c r="D29" s="230"/>
      <c r="E29" s="230"/>
      <c r="F29" s="230"/>
      <c r="M29" s="18"/>
      <c r="N29" s="234">
        <v>2000</v>
      </c>
      <c r="O29" s="234">
        <v>1000</v>
      </c>
      <c r="P29" s="558"/>
      <c r="Q29" s="233"/>
      <c r="R29" s="233"/>
      <c r="S29" s="233"/>
      <c r="T29" s="233"/>
      <c r="U29" s="345"/>
      <c r="V29" s="345"/>
    </row>
    <row r="30" spans="1:22" ht="12.75" customHeight="1">
      <c r="A30" s="215"/>
      <c r="B30" s="215"/>
      <c r="C30" s="230"/>
      <c r="D30" s="230"/>
      <c r="E30" s="230"/>
      <c r="F30" s="230"/>
      <c r="M30" s="18"/>
      <c r="N30" s="234">
        <v>2001</v>
      </c>
      <c r="O30" s="234">
        <v>1000</v>
      </c>
      <c r="P30" s="558"/>
      <c r="Q30" s="233"/>
      <c r="R30" s="233"/>
      <c r="S30" s="233"/>
      <c r="T30" s="233"/>
      <c r="U30" s="345"/>
      <c r="V30" s="345"/>
    </row>
    <row r="31" spans="1:22" ht="12.75" customHeight="1">
      <c r="A31" s="215"/>
      <c r="B31" s="215"/>
      <c r="C31" s="230"/>
      <c r="D31" s="230"/>
      <c r="E31" s="230"/>
      <c r="F31" s="230"/>
      <c r="M31" s="18"/>
      <c r="N31" s="234">
        <v>2002</v>
      </c>
      <c r="O31" s="234">
        <v>1000</v>
      </c>
      <c r="P31" s="558"/>
      <c r="Q31" s="233"/>
      <c r="R31" s="233"/>
      <c r="S31" s="233"/>
      <c r="T31" s="233"/>
      <c r="U31" s="345"/>
      <c r="V31" s="345"/>
    </row>
    <row r="32" spans="1:22" ht="12.75" customHeight="1">
      <c r="A32" s="215"/>
      <c r="B32" s="215"/>
      <c r="C32" s="230"/>
      <c r="D32" s="230"/>
      <c r="E32" s="230"/>
      <c r="F32" s="230"/>
      <c r="M32" s="18"/>
      <c r="N32" s="234">
        <v>2003</v>
      </c>
      <c r="O32" s="234">
        <v>1000</v>
      </c>
      <c r="P32" s="558"/>
      <c r="Q32" s="233"/>
      <c r="R32" s="233"/>
      <c r="S32" s="233"/>
      <c r="T32" s="233"/>
      <c r="U32" s="345"/>
      <c r="V32" s="345"/>
    </row>
    <row r="33" spans="1:22" ht="12.75" customHeight="1">
      <c r="A33" s="215"/>
      <c r="B33" s="215"/>
      <c r="C33" s="230"/>
      <c r="D33" s="230"/>
      <c r="E33" s="230"/>
      <c r="F33" s="230"/>
      <c r="M33" s="18"/>
      <c r="N33" s="234">
        <v>2004</v>
      </c>
      <c r="O33" s="234">
        <v>1000</v>
      </c>
      <c r="P33" s="558"/>
      <c r="Q33" s="233"/>
      <c r="R33" s="233"/>
      <c r="S33" s="233"/>
      <c r="T33" s="233"/>
      <c r="U33" s="345"/>
      <c r="V33" s="345"/>
    </row>
    <row r="34" spans="1:22" ht="12.75" customHeight="1">
      <c r="A34" s="215"/>
      <c r="B34" s="215"/>
      <c r="C34" s="230"/>
      <c r="D34" s="230"/>
      <c r="E34" s="230"/>
      <c r="F34" s="230"/>
      <c r="M34" s="18"/>
      <c r="N34" s="234">
        <v>2005</v>
      </c>
      <c r="O34" s="234">
        <v>1000</v>
      </c>
      <c r="P34" s="558"/>
      <c r="Q34" s="233"/>
      <c r="R34" s="233"/>
      <c r="S34" s="233"/>
      <c r="T34" s="233"/>
      <c r="U34" s="345"/>
      <c r="V34" s="345"/>
    </row>
    <row r="35" spans="1:22" ht="12.75" customHeight="1">
      <c r="A35" s="215"/>
      <c r="B35" s="215"/>
      <c r="C35" s="230"/>
      <c r="D35" s="230"/>
      <c r="E35" s="230"/>
      <c r="F35" s="230"/>
      <c r="M35" s="18"/>
      <c r="N35" s="234">
        <v>2006</v>
      </c>
      <c r="O35" s="234">
        <v>1000</v>
      </c>
      <c r="P35" s="558"/>
      <c r="Q35" s="233"/>
      <c r="R35" s="233"/>
      <c r="S35" s="233"/>
      <c r="T35" s="233"/>
      <c r="U35" s="345"/>
      <c r="V35" s="345"/>
    </row>
    <row r="36" spans="1:22" ht="12.75" customHeight="1">
      <c r="A36" s="215"/>
      <c r="B36" s="215"/>
      <c r="C36" s="230"/>
      <c r="D36" s="230"/>
      <c r="E36" s="230"/>
      <c r="F36" s="230"/>
      <c r="M36" s="18"/>
      <c r="N36" s="234">
        <v>2007</v>
      </c>
      <c r="O36" s="234">
        <v>1000</v>
      </c>
      <c r="P36" s="558"/>
      <c r="Q36" s="233"/>
      <c r="R36" s="233"/>
      <c r="S36" s="233"/>
      <c r="T36" s="233"/>
      <c r="U36" s="345"/>
      <c r="V36" s="345"/>
    </row>
    <row r="37" spans="1:22" ht="12.75" customHeight="1">
      <c r="A37" s="215"/>
      <c r="B37" s="215"/>
      <c r="C37" s="230"/>
      <c r="D37" s="230"/>
      <c r="E37" s="230"/>
      <c r="F37" s="230"/>
      <c r="M37" s="18"/>
      <c r="N37" s="234">
        <v>2008</v>
      </c>
      <c r="O37" s="234">
        <v>1000</v>
      </c>
      <c r="P37" s="558"/>
      <c r="Q37" s="233"/>
      <c r="R37" s="233"/>
      <c r="S37" s="233"/>
      <c r="T37" s="233"/>
      <c r="U37" s="345"/>
      <c r="V37" s="345"/>
    </row>
    <row r="38" spans="13:22" ht="12.75" customHeight="1">
      <c r="M38" s="18"/>
      <c r="N38" s="234">
        <v>2009</v>
      </c>
      <c r="O38" s="234">
        <v>1000</v>
      </c>
      <c r="P38" s="558"/>
      <c r="Q38" s="233"/>
      <c r="R38" s="233"/>
      <c r="S38" s="233"/>
      <c r="T38" s="233"/>
      <c r="U38" s="345"/>
      <c r="V38" s="345"/>
    </row>
    <row r="39" spans="13:22" ht="12.75">
      <c r="M39" s="18"/>
      <c r="N39" s="233"/>
      <c r="O39" s="233"/>
      <c r="P39" s="233"/>
      <c r="Q39" s="233"/>
      <c r="R39" s="233"/>
      <c r="S39" s="233"/>
      <c r="T39" s="233"/>
      <c r="U39" s="345"/>
      <c r="V39" s="345"/>
    </row>
    <row r="40" spans="13:22" ht="12.75">
      <c r="M40" s="18"/>
      <c r="N40" s="233"/>
      <c r="O40" s="233"/>
      <c r="P40" s="233"/>
      <c r="Q40" s="233"/>
      <c r="R40" s="233"/>
      <c r="S40" s="233"/>
      <c r="T40" s="233"/>
      <c r="U40" s="345"/>
      <c r="V40" s="345"/>
    </row>
    <row r="41" spans="13:22" ht="12.75">
      <c r="M41" s="18"/>
      <c r="N41" s="233"/>
      <c r="O41" s="233"/>
      <c r="P41" s="233"/>
      <c r="Q41" s="233"/>
      <c r="R41" s="233"/>
      <c r="S41" s="233"/>
      <c r="T41" s="233"/>
      <c r="U41" s="345"/>
      <c r="V41" s="345"/>
    </row>
  </sheetData>
  <mergeCells count="4">
    <mergeCell ref="A26:L26"/>
    <mergeCell ref="A14:D14"/>
    <mergeCell ref="H14:L14"/>
    <mergeCell ref="A24:D24"/>
  </mergeCells>
  <printOptions/>
  <pageMargins left="0.5905511811023623" right="0.5905511811023623" top="0.5905511811023623" bottom="0.7874015748031497" header="0" footer="0.3937007874015748"/>
  <pageSetup horizontalDpi="600" verticalDpi="600" orientation="portrait" paperSize="9" r:id="rId2"/>
  <headerFooter alignWithMargins="0">
    <oddFooter>&amp;L&amp;7
Información estadística territorial. &amp;R&amp;7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Fuentespalda</cp:lastModifiedBy>
  <cp:lastPrinted>2012-09-12T13:04:07Z</cp:lastPrinted>
  <dcterms:created xsi:type="dcterms:W3CDTF">2007-10-23T11:25:27Z</dcterms:created>
  <dcterms:modified xsi:type="dcterms:W3CDTF">2012-10-30T18:57:22Z</dcterms:modified>
  <cp:category/>
  <cp:version/>
  <cp:contentType/>
  <cp:contentStatus/>
</cp:coreProperties>
</file>